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01 - Silnice II-112 -..." sheetId="2" r:id="rId2"/>
    <sheet name="SO 103 - Silnice II-112 -..." sheetId="3" r:id="rId3"/>
    <sheet name="SO 800 - Vedlejší rozpočt..." sheetId="4" r:id="rId4"/>
    <sheet name="Pokyny pro vyplnění" sheetId="5" r:id="rId5"/>
  </sheets>
  <definedNames>
    <definedName name="_xlnm.Print_Area" localSheetId="0">'Rekapitulace stavby'!$D$4:$AO$33,'Rekapitulace stavby'!$C$39:$AQ$55</definedName>
    <definedName name="_xlnm.Print_Titles" localSheetId="0">'Rekapitulace stavby'!$49:$49</definedName>
    <definedName name="_xlnm._FilterDatabase" localSheetId="1" hidden="1">'SO 101 - Silnice II-112 -...'!$C$85:$K$224</definedName>
    <definedName name="_xlnm.Print_Area" localSheetId="1">'SO 101 - Silnice II-112 -...'!$C$4:$J$36,'SO 101 - Silnice II-112 -...'!$C$42:$J$67,'SO 101 - Silnice II-112 -...'!$C$73:$K$224</definedName>
    <definedName name="_xlnm.Print_Titles" localSheetId="1">'SO 101 - Silnice II-112 -...'!$85:$85</definedName>
    <definedName name="_xlnm._FilterDatabase" localSheetId="2" hidden="1">'SO 103 - Silnice II-112 -...'!$C$83:$K$265</definedName>
    <definedName name="_xlnm.Print_Area" localSheetId="2">'SO 103 - Silnice II-112 -...'!$C$4:$J$36,'SO 103 - Silnice II-112 -...'!$C$42:$J$65,'SO 103 - Silnice II-112 -...'!$C$71:$K$265</definedName>
    <definedName name="_xlnm.Print_Titles" localSheetId="2">'SO 103 - Silnice II-112 -...'!$83:$83</definedName>
    <definedName name="_xlnm._FilterDatabase" localSheetId="3" hidden="1">'SO 800 - Vedlejší rozpočt...'!$C$81:$K$104</definedName>
    <definedName name="_xlnm.Print_Area" localSheetId="3">'SO 800 - Vedlejší rozpočt...'!$C$4:$J$36,'SO 800 - Vedlejší rozpočt...'!$C$42:$J$63,'SO 800 - Vedlejší rozpočt...'!$C$69:$K$104</definedName>
    <definedName name="_xlnm.Print_Titles" localSheetId="3">'SO 800 - Vedlejší rozpočt...'!$81:$81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4"/>
  <c r="AX54"/>
  <c i="4"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T99"/>
  <c r="R100"/>
  <c r="R99"/>
  <c r="P100"/>
  <c r="P99"/>
  <c r="BK100"/>
  <c r="BK99"/>
  <c r="J99"/>
  <c r="J100"/>
  <c r="BE100"/>
  <c r="J62"/>
  <c r="BI98"/>
  <c r="BH98"/>
  <c r="BG98"/>
  <c r="BF98"/>
  <c r="T98"/>
  <c r="T97"/>
  <c r="R98"/>
  <c r="R97"/>
  <c r="P98"/>
  <c r="P97"/>
  <c r="BK98"/>
  <c r="BK97"/>
  <c r="J97"/>
  <c r="J98"/>
  <c r="BE98"/>
  <c r="J61"/>
  <c r="BI96"/>
  <c r="BH96"/>
  <c r="BG96"/>
  <c r="BF96"/>
  <c r="T96"/>
  <c r="R96"/>
  <c r="P96"/>
  <c r="BK96"/>
  <c r="J96"/>
  <c r="BE96"/>
  <c r="BI95"/>
  <c r="BH95"/>
  <c r="BG95"/>
  <c r="BF95"/>
  <c r="T95"/>
  <c r="T94"/>
  <c r="R95"/>
  <c r="R94"/>
  <c r="P95"/>
  <c r="P94"/>
  <c r="BK95"/>
  <c r="BK94"/>
  <c r="J94"/>
  <c r="J95"/>
  <c r="BE95"/>
  <c r="J60"/>
  <c r="BI93"/>
  <c r="BH93"/>
  <c r="BG93"/>
  <c r="BF93"/>
  <c r="T93"/>
  <c r="R93"/>
  <c r="P93"/>
  <c r="BK93"/>
  <c r="J93"/>
  <c r="BE93"/>
  <c r="BI92"/>
  <c r="BH92"/>
  <c r="BG92"/>
  <c r="BF92"/>
  <c r="T92"/>
  <c r="T91"/>
  <c r="R92"/>
  <c r="R91"/>
  <c r="P92"/>
  <c r="P91"/>
  <c r="BK92"/>
  <c r="BK91"/>
  <c r="J91"/>
  <c r="J92"/>
  <c r="BE92"/>
  <c r="J59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4"/>
  <c i="1" r="BD54"/>
  <c i="4" r="BH85"/>
  <c r="F33"/>
  <c i="1" r="BC54"/>
  <c i="4" r="BG85"/>
  <c r="F32"/>
  <c i="1" r="BB54"/>
  <c i="4" r="BF85"/>
  <c r="J31"/>
  <c i="1" r="AW54"/>
  <c i="4" r="F31"/>
  <c i="1" r="BA54"/>
  <c i="4" r="T85"/>
  <c r="T84"/>
  <c r="T83"/>
  <c r="T82"/>
  <c r="R85"/>
  <c r="R84"/>
  <c r="R83"/>
  <c r="R82"/>
  <c r="P85"/>
  <c r="P84"/>
  <c r="P83"/>
  <c r="P82"/>
  <c i="1" r="AU54"/>
  <c i="4" r="BK85"/>
  <c r="BK84"/>
  <c r="J84"/>
  <c r="BK83"/>
  <c r="J83"/>
  <c r="BK82"/>
  <c r="J82"/>
  <c r="J56"/>
  <c r="J27"/>
  <c i="1" r="AG54"/>
  <c i="4" r="J85"/>
  <c r="BE85"/>
  <c r="J30"/>
  <c i="1" r="AV54"/>
  <c i="4" r="F30"/>
  <c i="1" r="AZ54"/>
  <c i="4" r="J58"/>
  <c r="J57"/>
  <c r="J78"/>
  <c r="F78"/>
  <c r="F76"/>
  <c r="E74"/>
  <c r="J51"/>
  <c r="F51"/>
  <c r="F49"/>
  <c r="E47"/>
  <c r="J36"/>
  <c r="J18"/>
  <c r="E18"/>
  <c r="F79"/>
  <c r="F52"/>
  <c r="J17"/>
  <c r="J12"/>
  <c r="J76"/>
  <c r="J49"/>
  <c r="E7"/>
  <c r="E72"/>
  <c r="E45"/>
  <c i="1" r="AY53"/>
  <c r="AX53"/>
  <c i="3" r="BI265"/>
  <c r="BH265"/>
  <c r="BG265"/>
  <c r="BF265"/>
  <c r="T265"/>
  <c r="T264"/>
  <c r="R265"/>
  <c r="R264"/>
  <c r="P265"/>
  <c r="P264"/>
  <c r="BK265"/>
  <c r="BK264"/>
  <c r="J264"/>
  <c r="J265"/>
  <c r="BE265"/>
  <c r="J64"/>
  <c r="BI259"/>
  <c r="BH259"/>
  <c r="BG259"/>
  <c r="BF259"/>
  <c r="T259"/>
  <c r="R259"/>
  <c r="P259"/>
  <c r="BK259"/>
  <c r="J259"/>
  <c r="BE259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49"/>
  <c r="BH249"/>
  <c r="BG249"/>
  <c r="BF249"/>
  <c r="T249"/>
  <c r="R249"/>
  <c r="P249"/>
  <c r="BK249"/>
  <c r="J249"/>
  <c r="BE249"/>
  <c r="BI246"/>
  <c r="BH246"/>
  <c r="BG246"/>
  <c r="BF246"/>
  <c r="T246"/>
  <c r="R246"/>
  <c r="P246"/>
  <c r="BK246"/>
  <c r="J246"/>
  <c r="BE246"/>
  <c r="BI242"/>
  <c r="BH242"/>
  <c r="BG242"/>
  <c r="BF242"/>
  <c r="T242"/>
  <c r="R242"/>
  <c r="P242"/>
  <c r="BK242"/>
  <c r="J242"/>
  <c r="BE242"/>
  <c r="BI237"/>
  <c r="BH237"/>
  <c r="BG237"/>
  <c r="BF237"/>
  <c r="T237"/>
  <c r="T236"/>
  <c r="R237"/>
  <c r="R236"/>
  <c r="P237"/>
  <c r="P236"/>
  <c r="BK237"/>
  <c r="BK236"/>
  <c r="J236"/>
  <c r="J237"/>
  <c r="BE237"/>
  <c r="J63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T206"/>
  <c r="R207"/>
  <c r="R206"/>
  <c r="P207"/>
  <c r="P206"/>
  <c r="BK207"/>
  <c r="BK206"/>
  <c r="J206"/>
  <c r="J207"/>
  <c r="BE207"/>
  <c r="J62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79"/>
  <c r="BH179"/>
  <c r="BG179"/>
  <c r="BF179"/>
  <c r="T179"/>
  <c r="T178"/>
  <c r="R179"/>
  <c r="R178"/>
  <c r="P179"/>
  <c r="P178"/>
  <c r="BK179"/>
  <c r="BK178"/>
  <c r="J178"/>
  <c r="J179"/>
  <c r="BE179"/>
  <c r="J61"/>
  <c r="BI175"/>
  <c r="BH175"/>
  <c r="BG175"/>
  <c r="BF175"/>
  <c r="T175"/>
  <c r="R175"/>
  <c r="P175"/>
  <c r="BK175"/>
  <c r="J175"/>
  <c r="BE175"/>
  <c r="BI171"/>
  <c r="BH171"/>
  <c r="BG171"/>
  <c r="BF171"/>
  <c r="T171"/>
  <c r="T170"/>
  <c r="R171"/>
  <c r="R170"/>
  <c r="P171"/>
  <c r="P170"/>
  <c r="BK171"/>
  <c r="BK170"/>
  <c r="J170"/>
  <c r="J171"/>
  <c r="BE171"/>
  <c r="J60"/>
  <c r="BI166"/>
  <c r="BH166"/>
  <c r="BG166"/>
  <c r="BF166"/>
  <c r="T166"/>
  <c r="R166"/>
  <c r="P166"/>
  <c r="BK166"/>
  <c r="J166"/>
  <c r="BE166"/>
  <c r="BI160"/>
  <c r="BH160"/>
  <c r="BG160"/>
  <c r="BF160"/>
  <c r="T160"/>
  <c r="R160"/>
  <c r="P160"/>
  <c r="BK160"/>
  <c r="J160"/>
  <c r="BE160"/>
  <c r="BI159"/>
  <c r="BH159"/>
  <c r="BG159"/>
  <c r="BF159"/>
  <c r="T159"/>
  <c r="T158"/>
  <c r="R159"/>
  <c r="R158"/>
  <c r="P159"/>
  <c r="P158"/>
  <c r="BK159"/>
  <c r="BK158"/>
  <c r="J158"/>
  <c r="J159"/>
  <c r="BE159"/>
  <c r="J59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2"/>
  <c r="BH132"/>
  <c r="BG132"/>
  <c r="BF132"/>
  <c r="T132"/>
  <c r="R132"/>
  <c r="P132"/>
  <c r="BK132"/>
  <c r="J132"/>
  <c r="BE132"/>
  <c r="BI127"/>
  <c r="BH127"/>
  <c r="BG127"/>
  <c r="BF127"/>
  <c r="T127"/>
  <c r="R127"/>
  <c r="P127"/>
  <c r="BK127"/>
  <c r="J127"/>
  <c r="BE127"/>
  <c r="BI123"/>
  <c r="BH123"/>
  <c r="BG123"/>
  <c r="BF123"/>
  <c r="T123"/>
  <c r="R123"/>
  <c r="P123"/>
  <c r="BK123"/>
  <c r="J123"/>
  <c r="BE123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7"/>
  <c r="F34"/>
  <c i="1" r="BD53"/>
  <c i="3" r="BH87"/>
  <c r="F33"/>
  <c i="1" r="BC53"/>
  <c i="3" r="BG87"/>
  <c r="F32"/>
  <c i="1" r="BB53"/>
  <c i="3" r="BF87"/>
  <c r="J31"/>
  <c i="1" r="AW53"/>
  <c i="3" r="F31"/>
  <c i="1" r="BA53"/>
  <c i="3" r="T87"/>
  <c r="T86"/>
  <c r="T85"/>
  <c r="T84"/>
  <c r="R87"/>
  <c r="R86"/>
  <c r="R85"/>
  <c r="R84"/>
  <c r="P87"/>
  <c r="P86"/>
  <c r="P85"/>
  <c r="P84"/>
  <c i="1" r="AU53"/>
  <c i="3" r="BK87"/>
  <c r="BK86"/>
  <c r="J86"/>
  <c r="BK85"/>
  <c r="J85"/>
  <c r="BK84"/>
  <c r="J84"/>
  <c r="J56"/>
  <c r="J27"/>
  <c i="1" r="AG53"/>
  <c i="3" r="J87"/>
  <c r="BE87"/>
  <c r="J30"/>
  <c i="1" r="AV53"/>
  <c i="3" r="F30"/>
  <c i="1" r="AZ53"/>
  <c i="3" r="J58"/>
  <c r="J57"/>
  <c r="J80"/>
  <c r="F80"/>
  <c r="F78"/>
  <c r="E76"/>
  <c r="J51"/>
  <c r="F51"/>
  <c r="F49"/>
  <c r="E47"/>
  <c r="J36"/>
  <c r="J18"/>
  <c r="E18"/>
  <c r="F81"/>
  <c r="F52"/>
  <c r="J17"/>
  <c r="J12"/>
  <c r="J78"/>
  <c r="J49"/>
  <c r="E7"/>
  <c r="E74"/>
  <c r="E45"/>
  <c i="2" r="J112"/>
  <c i="1" r="AY52"/>
  <c r="AX52"/>
  <c i="2" r="BI224"/>
  <c r="BH224"/>
  <c r="BG224"/>
  <c r="BF224"/>
  <c r="T224"/>
  <c r="T223"/>
  <c r="R224"/>
  <c r="R223"/>
  <c r="P224"/>
  <c r="P223"/>
  <c r="BK224"/>
  <c r="BK223"/>
  <c r="J223"/>
  <c r="J224"/>
  <c r="BE224"/>
  <c r="J66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3"/>
  <c r="BH203"/>
  <c r="BG203"/>
  <c r="BF203"/>
  <c r="T203"/>
  <c r="R203"/>
  <c r="P203"/>
  <c r="BK203"/>
  <c r="J203"/>
  <c r="BE203"/>
  <c r="BI200"/>
  <c r="BH200"/>
  <c r="BG200"/>
  <c r="BF200"/>
  <c r="T200"/>
  <c r="T199"/>
  <c r="R200"/>
  <c r="R199"/>
  <c r="P200"/>
  <c r="P199"/>
  <c r="BK200"/>
  <c r="BK199"/>
  <c r="J199"/>
  <c r="J200"/>
  <c r="BE200"/>
  <c r="J65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T156"/>
  <c r="R157"/>
  <c r="R156"/>
  <c r="P157"/>
  <c r="P156"/>
  <c r="BK157"/>
  <c r="BK156"/>
  <c r="J156"/>
  <c r="J157"/>
  <c r="BE157"/>
  <c r="J64"/>
  <c r="BI155"/>
  <c r="BH155"/>
  <c r="BG155"/>
  <c r="BF155"/>
  <c r="T155"/>
  <c r="T154"/>
  <c r="R155"/>
  <c r="R154"/>
  <c r="P155"/>
  <c r="P154"/>
  <c r="BK155"/>
  <c r="BK154"/>
  <c r="J154"/>
  <c r="J155"/>
  <c r="BE155"/>
  <c r="J63"/>
  <c r="BI153"/>
  <c r="BH153"/>
  <c r="BG153"/>
  <c r="BF153"/>
  <c r="T153"/>
  <c r="R153"/>
  <c r="P153"/>
  <c r="BK153"/>
  <c r="J153"/>
  <c r="BE153"/>
  <c r="BI152"/>
  <c r="BH152"/>
  <c r="BG152"/>
  <c r="BF152"/>
  <c r="T152"/>
  <c r="T151"/>
  <c r="R152"/>
  <c r="R151"/>
  <c r="P152"/>
  <c r="P151"/>
  <c r="BK152"/>
  <c r="BK151"/>
  <c r="J151"/>
  <c r="J152"/>
  <c r="BE152"/>
  <c r="J62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4"/>
  <c r="BH124"/>
  <c r="BG124"/>
  <c r="BF124"/>
  <c r="T124"/>
  <c r="T123"/>
  <c r="R124"/>
  <c r="R123"/>
  <c r="P124"/>
  <c r="P123"/>
  <c r="BK124"/>
  <c r="BK123"/>
  <c r="J123"/>
  <c r="J124"/>
  <c r="BE124"/>
  <c r="J61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T113"/>
  <c r="R114"/>
  <c r="R113"/>
  <c r="P114"/>
  <c r="P113"/>
  <c r="BK114"/>
  <c r="BK113"/>
  <c r="J113"/>
  <c r="J114"/>
  <c r="BE114"/>
  <c r="J60"/>
  <c r="J59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9"/>
  <c r="F34"/>
  <c i="1" r="BD52"/>
  <c i="2" r="BH89"/>
  <c r="F33"/>
  <c i="1" r="BC52"/>
  <c i="2" r="BG89"/>
  <c r="F32"/>
  <c i="1" r="BB52"/>
  <c i="2" r="BF89"/>
  <c r="J31"/>
  <c i="1" r="AW52"/>
  <c i="2" r="F31"/>
  <c i="1" r="BA52"/>
  <c i="2" r="T89"/>
  <c r="T88"/>
  <c r="T87"/>
  <c r="T86"/>
  <c r="R89"/>
  <c r="R88"/>
  <c r="R87"/>
  <c r="R86"/>
  <c r="P89"/>
  <c r="P88"/>
  <c r="P87"/>
  <c r="P86"/>
  <c i="1" r="AU52"/>
  <c i="2" r="BK89"/>
  <c r="BK88"/>
  <c r="J88"/>
  <c r="BK87"/>
  <c r="J87"/>
  <c r="BK86"/>
  <c r="J86"/>
  <c r="J56"/>
  <c r="J27"/>
  <c i="1" r="AG52"/>
  <c i="2" r="J89"/>
  <c r="BE89"/>
  <c r="J30"/>
  <c i="1" r="AV52"/>
  <c i="2" r="F30"/>
  <c i="1" r="AZ52"/>
  <c i="2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<sst xmlns="http://schemas.openxmlformats.org/spreadsheetml/2006/main">
  <si>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</si>
  <si>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</si>
  <si>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</si>
  <si>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</si>
  <si>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</si>
  <si>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</si>
  <si>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</si>
  <si>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{44ec8651-8025-442d-896b-25a52a0904fe}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</si>
  <si>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</si>
  <si>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</si>
  <si>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</si>
  <si>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</si>
  <si>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</si>
  <si>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</si>
  <si>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</si>
  <si>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</si>
  <si>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11_6135_01_06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</si>
  <si>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</si>
  <si>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</si>
  <si>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II/112 STRUHAŘOV OKRUŽNÍ KŘIŽOVATKA A SILNICE, 1. ETAPA - PŘÍMÉ ÚSEKY, KM 0,040 00 - 1,920 00, KM 2,129 91 - 2,531 98</t>
  </si>
  <si>
    <t>KSO:</t>
  </si>
  <si>
    <t/>
  </si>
  <si>
    <t>CC-CZ:</t>
  </si>
  <si>
    <t>Místo:</t>
  </si>
  <si>
    <t>Struhařov u Benešova, Myslíč, Benešov u Prahy</t>
  </si>
  <si>
    <t>Datum:</t>
  </si>
  <si>
    <t>7. 2. 2018</t>
  </si>
  <si>
    <t>Zadavatel:</t>
  </si>
  <si>
    <t>IČ:</t>
  </si>
  <si>
    <t>708 91 095</t>
  </si>
  <si>
    <t>Středočeský kraj</t>
  </si>
  <si>
    <t>DIČ:</t>
  </si>
  <si>
    <t>Uchazeč:</t>
  </si>
  <si>
    <t>Vyplň údaj</t>
  </si>
  <si>
    <t>Projektant:</t>
  </si>
  <si>
    <t>26475081</t>
  </si>
  <si>
    <t>Ing. Monika Povýšilová, Sweco Hydroprojekt a.s.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</si>
  <si>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</si>
  <si>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</si>
  <si>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</si>
  <si>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</si>
  <si>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</si>
  <si>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</si>
  <si>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</si>
  <si>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</si>
  <si>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</si>
  <si>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</si>
  <si>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</si>
  <si>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</si>
  <si>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</si>
  <si>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</si>
  <si>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</si>
  <si>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</si>
  <si>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</si>
  <si>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</si>
  <si>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</si>
  <si>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</si>
  <si>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</si>
  <si>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</si>
  <si>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</si>
  <si>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</si>
  <si>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</si>
  <si>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</si>
  <si>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</si>
  <si>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</si>
  <si>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</si>
  <si>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</si>
  <si>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</si>
  <si>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</si>
  <si>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</si>
  <si>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</si>
  <si>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</si>
  <si>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</si>
  <si>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</si>
  <si>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</si>
  <si>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</si>
  <si>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</si>
  <si>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</si>
  <si>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</si>
  <si>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</si>
  <si>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Silnice II/112 - úsek Myslíč - Struhařov</t>
  </si>
  <si>
    <t>STA</t>
  </si>
  <si>
    <t>1</t>
  </si>
  <si>
    <t>{f53d37a8-37c3-4773-b5a1-62e7b158fe96}</t>
  </si>
  <si>
    <t>2</t>
  </si>
  <si>
    <t>SO 103</t>
  </si>
  <si>
    <t>Silnice II/112 - úsek Struhařov - železniční přejezd</t>
  </si>
  <si>
    <t>{c7b3dbfe-9c43-4c72-a66d-f4cf47f9d583}</t>
  </si>
  <si>
    <t>SO 800</t>
  </si>
  <si>
    <t>Vedlejší rozpočtové náklady</t>
  </si>
  <si>
    <t>{48d2b85b-47c9-4c6a-a2e0-8c4aeee350ec}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</si>
  <si>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</si>
  <si>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</si>
  <si>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</si>
  <si>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</si>
  <si>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</si>
  <si>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</si>
  <si>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</si>
  <si>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101 - Silnice II/112 - úsek Myslíč - Struhařov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</si>
  <si>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</si>
  <si>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</si>
  <si>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</si>
  <si>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</si>
  <si>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</si>
  <si>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</si>
  <si>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</si>
  <si>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</si>
  <si>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</si>
  <si>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</si>
  <si>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</si>
  <si>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</si>
  <si>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</si>
  <si>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</si>
  <si>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</si>
  <si>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</si>
  <si>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</si>
  <si>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</si>
  <si>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</si>
  <si>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</si>
  <si>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</si>
  <si>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</si>
  <si>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</si>
  <si>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</si>
  <si>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</si>
  <si>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</si>
  <si>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</si>
  <si>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</si>
  <si>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</si>
  <si>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</si>
  <si>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</si>
  <si>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</si>
  <si>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</si>
  <si>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90</t>
  </si>
  <si>
    <t>K</t>
  </si>
  <si>
    <t>11310722R</t>
  </si>
  <si>
    <t>Odstranění podkladu z kameniva drceného tl 150 mm strojně pl přes 200 m2</t>
  </si>
  <si>
    <t>m2</t>
  </si>
  <si>
    <t>4</t>
  </si>
  <si>
    <t>2137004459</t>
  </si>
  <si>
    <t>VV</t>
  </si>
  <si>
    <t>2820,00</t>
  </si>
  <si>
    <t>Součet</t>
  </si>
  <si>
    <t>113154435</t>
  </si>
  <si>
    <t>Frézování živičného podkladu nebo krytu s naložením na dopravní prostředek plochy přes 10 000 m2 bez překážek v trase pruhu šířky do 2 m, tloušťky vrstvy 200 mm</t>
  </si>
  <si>
    <t>CS ÚRS 2018 01</t>
  </si>
  <si>
    <t>412372906</t>
  </si>
  <si>
    <t>12220,00</t>
  </si>
  <si>
    <t>32</t>
  </si>
  <si>
    <t>115101201</t>
  </si>
  <si>
    <t>Čerpání vody na dopravní výšku do 10 m s uvažovaným průměrným přítokem do 500 l/min</t>
  </si>
  <si>
    <t>hod</t>
  </si>
  <si>
    <t>1482395067</t>
  </si>
  <si>
    <t>33</t>
  </si>
  <si>
    <t>115101301</t>
  </si>
  <si>
    <t>Pohotovost záložní čerpací soupravy pro dopravní výšku do 10 m s uvažovaným průměrným přítokem do 500 l/min</t>
  </si>
  <si>
    <t>den</t>
  </si>
  <si>
    <t>1735575938</t>
  </si>
  <si>
    <t>34</t>
  </si>
  <si>
    <t>12220140R</t>
  </si>
  <si>
    <t xml:space="preserve">Nákup a dovoz chybějící zeminy na ohumusování </t>
  </si>
  <si>
    <t>m3</t>
  </si>
  <si>
    <t>-1136500186</t>
  </si>
  <si>
    <t>1880,09*0,15</t>
  </si>
  <si>
    <t>35</t>
  </si>
  <si>
    <t>181301112</t>
  </si>
  <si>
    <t>Rozprostření a urovnání ornice v rovině nebo ve svahu sklonu do 1:5 při souvislé ploše přes 500 m2, tl. vrstvy přes 100 do 150 mm</t>
  </si>
  <si>
    <t>-1683611484</t>
  </si>
  <si>
    <t>36</t>
  </si>
  <si>
    <t>181451121</t>
  </si>
  <si>
    <t>Založení trávníku na půdě předem připravené plochy přes 1000 m2 výsevem včetně utažení lučního v rovině nebo na svahu do 1:5</t>
  </si>
  <si>
    <t>304386637</t>
  </si>
  <si>
    <t>37</t>
  </si>
  <si>
    <t>M</t>
  </si>
  <si>
    <t>00572470</t>
  </si>
  <si>
    <t>osivo směs travní univerzál</t>
  </si>
  <si>
    <t>kg</t>
  </si>
  <si>
    <t>8</t>
  </si>
  <si>
    <t>2033568161</t>
  </si>
  <si>
    <t>3760,2*0,015 'Přepočtené koeficientem množství</t>
  </si>
  <si>
    <t>38</t>
  </si>
  <si>
    <t>181951102</t>
  </si>
  <si>
    <t>Úprava pláně vyrovnáním výškových rozdílů v hornině tř. 1 až 4 se zhutněním</t>
  </si>
  <si>
    <t>2002082963</t>
  </si>
  <si>
    <t>dle kub. listu</t>
  </si>
  <si>
    <t>15040,00</t>
  </si>
  <si>
    <t>39</t>
  </si>
  <si>
    <t>182201101</t>
  </si>
  <si>
    <t>Svahování trvalých svahů do projektovaných profilů s potřebným přemístěním výkopku při svahování násypů v jakékoliv hornině</t>
  </si>
  <si>
    <t>-1106711428</t>
  </si>
  <si>
    <t>613,45</t>
  </si>
  <si>
    <t>Zakládání</t>
  </si>
  <si>
    <t>3</t>
  </si>
  <si>
    <t>Svislé a kompletní konstrukce</t>
  </si>
  <si>
    <t>65</t>
  </si>
  <si>
    <t>31717112R</t>
  </si>
  <si>
    <t>Kotvení monolitického betonu římsy do mostovky kotvou do vývrtu</t>
  </si>
  <si>
    <t>kus</t>
  </si>
  <si>
    <t>1321806147</t>
  </si>
  <si>
    <t>63</t>
  </si>
  <si>
    <t>317321118</t>
  </si>
  <si>
    <t>Římsy ze železového betonu C 30/37</t>
  </si>
  <si>
    <t>151449852</t>
  </si>
  <si>
    <t>64</t>
  </si>
  <si>
    <t>317353121</t>
  </si>
  <si>
    <t>Bednění mostní římsy zřízení všech tvarů</t>
  </si>
  <si>
    <t>1196225281</t>
  </si>
  <si>
    <t>(5,00+0,5)*0,10*2*2</t>
  </si>
  <si>
    <t>68</t>
  </si>
  <si>
    <t>317353221</t>
  </si>
  <si>
    <t>Bednění mostní římsy odstranění všech tvarů</t>
  </si>
  <si>
    <t>-495537627</t>
  </si>
  <si>
    <t>59</t>
  </si>
  <si>
    <t>33421311R</t>
  </si>
  <si>
    <t>Zdivo mostů z nepravidelných kamenů na maltu, objem jednoho kamene do 0,02 m3 - sanace propustku</t>
  </si>
  <si>
    <t>393511784</t>
  </si>
  <si>
    <t>62</t>
  </si>
  <si>
    <t>348171111</t>
  </si>
  <si>
    <t>Osazení mostního ocelového zábradlí přímo do betonu říms</t>
  </si>
  <si>
    <t>m</t>
  </si>
  <si>
    <t>-1113880065</t>
  </si>
  <si>
    <t>77</t>
  </si>
  <si>
    <t>55391532</t>
  </si>
  <si>
    <t>zábradelní systém Pz s výplní z vodorovných ocelových tyčí ZSNH4/H2</t>
  </si>
  <si>
    <t>-58076045</t>
  </si>
  <si>
    <t>5</t>
  </si>
  <si>
    <t>Komunikace pozemní</t>
  </si>
  <si>
    <t>40</t>
  </si>
  <si>
    <t>56513512R</t>
  </si>
  <si>
    <t>Asfaltový beton vrstva podkladní ACP 16+ (obalované kamenivo OKS) tl 50 mm š přes 3 m</t>
  </si>
  <si>
    <t>319923759</t>
  </si>
  <si>
    <t>7,50*1880,00=14100,00</t>
  </si>
  <si>
    <t>z toho 20%</t>
  </si>
  <si>
    <t>14100,00*0,2</t>
  </si>
  <si>
    <t>44</t>
  </si>
  <si>
    <t>565146121</t>
  </si>
  <si>
    <t>Asfaltový beton vrstva podkladní ACP 22 (obalované kamenivo hrubozrnné - OKH) s rozprostřením a zhutněním v pruhu šířky přes 3 m, po zhutnění tl. 60 mm</t>
  </si>
  <si>
    <t>827231757</t>
  </si>
  <si>
    <t>7,25*1880,00</t>
  </si>
  <si>
    <t>88</t>
  </si>
  <si>
    <t>569903311</t>
  </si>
  <si>
    <t>Zřízení zemních krajnic z hornin jakékoliv třídy se zhutněním</t>
  </si>
  <si>
    <t>-862661983</t>
  </si>
  <si>
    <t>2820,00*0,15</t>
  </si>
  <si>
    <t>89</t>
  </si>
  <si>
    <t>58344171</t>
  </si>
  <si>
    <t>štěrkodrť frakce 0-32</t>
  </si>
  <si>
    <t>t</t>
  </si>
  <si>
    <t>2060462091</t>
  </si>
  <si>
    <t>423,00*2</t>
  </si>
  <si>
    <t>42</t>
  </si>
  <si>
    <t>573211108</t>
  </si>
  <si>
    <t>Postřik živičný spojovací z asfaltu v množství 0,40 kg/m2</t>
  </si>
  <si>
    <t>-1343440944</t>
  </si>
  <si>
    <t>7,00*1880,00</t>
  </si>
  <si>
    <t>41</t>
  </si>
  <si>
    <t>573211109</t>
  </si>
  <si>
    <t>Postřik živičný spojovací z asfaltu v množství 0,50 kg/m2</t>
  </si>
  <si>
    <t>-910492113</t>
  </si>
  <si>
    <t>7,50*1880,00</t>
  </si>
  <si>
    <t>45</t>
  </si>
  <si>
    <t>57612312R</t>
  </si>
  <si>
    <t>Asfaltový koberec mastixový SMA 8 S (AKMJ) tl 30 mm š přes 3 m z modifikovaného asfaltu</t>
  </si>
  <si>
    <t>-1400717257</t>
  </si>
  <si>
    <t>43</t>
  </si>
  <si>
    <t>57715614R</t>
  </si>
  <si>
    <t>Asfaltový beton vrstva ložní ACL 22 S (ABVH) tl 60 mm š přes 3 m z modifikovaného asfaltu</t>
  </si>
  <si>
    <t>1349350861</t>
  </si>
  <si>
    <t>6</t>
  </si>
  <si>
    <t>Úpravy povrchů, podlahy a osazování výplní</t>
  </si>
  <si>
    <t>61</t>
  </si>
  <si>
    <t>62233110R</t>
  </si>
  <si>
    <t>Cementová omítka hrubá nanášená ručně - sanace propustku</t>
  </si>
  <si>
    <t>621945612</t>
  </si>
  <si>
    <t>60</t>
  </si>
  <si>
    <t>62863311R</t>
  </si>
  <si>
    <t>Vyspravení spar kamenného zdiva - sanace propustku</t>
  </si>
  <si>
    <t>-2069581652</t>
  </si>
  <si>
    <t>Trubní vedení</t>
  </si>
  <si>
    <t>57</t>
  </si>
  <si>
    <t>89815321R</t>
  </si>
  <si>
    <t>Sanace propustku DN 800</t>
  </si>
  <si>
    <t>1123049288</t>
  </si>
  <si>
    <t>9</t>
  </si>
  <si>
    <t>Ostatní konstrukce a práce, bourání</t>
  </si>
  <si>
    <t>91133112R</t>
  </si>
  <si>
    <t>Svodidlo ocelové jednostranné zádržnosti N2 typ JSNH4/N2 se zaberaněním sloupků v rozmezí do 4 m</t>
  </si>
  <si>
    <t>-1787336325</t>
  </si>
  <si>
    <t>912331111</t>
  </si>
  <si>
    <t>Montáž plašiče zvěře na směrový sloupek plastový</t>
  </si>
  <si>
    <t>-1697847456</t>
  </si>
  <si>
    <t>40445170</t>
  </si>
  <si>
    <t>plašič zvěře - univerzální (60 x 81 x 184 mm)</t>
  </si>
  <si>
    <t>-1235455919</t>
  </si>
  <si>
    <t>914111111</t>
  </si>
  <si>
    <t>Montáž svislé dopravní značky základní velikosti do 1 m2 objímkami na sloupky nebo konzoly</t>
  </si>
  <si>
    <t>585729804</t>
  </si>
  <si>
    <t>7</t>
  </si>
  <si>
    <t>40444010</t>
  </si>
  <si>
    <t>značka dopravní svislá výstražná FeZn A1-A30 P1,P4 900mm</t>
  </si>
  <si>
    <t>309950475</t>
  </si>
  <si>
    <t>40445475</t>
  </si>
  <si>
    <t>značka dopravní svislá retroreflexní fólie tř 1 FeZn prolis 900mm (trojúhelník)</t>
  </si>
  <si>
    <t>1603240909</t>
  </si>
  <si>
    <t>40445517</t>
  </si>
  <si>
    <t>značka dopravní svislá retroreflexní fólie tř 1 FeZn-Al rám D 700mm</t>
  </si>
  <si>
    <t>-964061508</t>
  </si>
  <si>
    <t>10</t>
  </si>
  <si>
    <t>40444270</t>
  </si>
  <si>
    <t>značka dopravní svislá FeZn NK 1000 x 1500 mm</t>
  </si>
  <si>
    <t>960302000</t>
  </si>
  <si>
    <t>11</t>
  </si>
  <si>
    <t>40444230</t>
  </si>
  <si>
    <t>značka dopravní svislá FeZn NK 500 x 500 mm</t>
  </si>
  <si>
    <t>1991347937</t>
  </si>
  <si>
    <t>12</t>
  </si>
  <si>
    <t>40444110</t>
  </si>
  <si>
    <t>značka dopravní svislá zákazová B FeZn JAC 700 mm</t>
  </si>
  <si>
    <t>-55727964</t>
  </si>
  <si>
    <t>13</t>
  </si>
  <si>
    <t>40445402</t>
  </si>
  <si>
    <t>značka dopravní svislá nereflexní FeZn prolis D 700mm</t>
  </si>
  <si>
    <t>1980582693</t>
  </si>
  <si>
    <t>14</t>
  </si>
  <si>
    <t>40444280</t>
  </si>
  <si>
    <t>značka dopravní svislá FeZn NK 1100 (1350) x 330 mm</t>
  </si>
  <si>
    <t>-1785014241</t>
  </si>
  <si>
    <t>40444285</t>
  </si>
  <si>
    <t>značka dopravní svislá FeZn NK 1100 (1350) x 500 mm</t>
  </si>
  <si>
    <t>1792509269</t>
  </si>
  <si>
    <t>16</t>
  </si>
  <si>
    <t>914511111</t>
  </si>
  <si>
    <t>Montáž sloupku dopravních značek délky do 3,5 m do betonového základu</t>
  </si>
  <si>
    <t>968672674</t>
  </si>
  <si>
    <t>17</t>
  </si>
  <si>
    <t>40445230</t>
  </si>
  <si>
    <t>sloupek Zn pro dopravní značku D 70mm v 350mm</t>
  </si>
  <si>
    <t>-1056016114</t>
  </si>
  <si>
    <t>18</t>
  </si>
  <si>
    <t>40445254</t>
  </si>
  <si>
    <t>víčko plastové na sloupek D 70mm</t>
  </si>
  <si>
    <t>2013755791</t>
  </si>
  <si>
    <t>19</t>
  </si>
  <si>
    <t>40445257</t>
  </si>
  <si>
    <t>upínací svorka na sloupek D 70 mm</t>
  </si>
  <si>
    <t>-2044877404</t>
  </si>
  <si>
    <t>20</t>
  </si>
  <si>
    <t>915111111</t>
  </si>
  <si>
    <t>Vodorovné dopravní značení stříkané barvou dělící čára šířky 125 mm souvislá bílá základní</t>
  </si>
  <si>
    <t>1337082500</t>
  </si>
  <si>
    <t>915111121</t>
  </si>
  <si>
    <t>Vodorovné dopravní značení stříkané barvou dělící čára šířky 125 mm přerušovaná bílá základní</t>
  </si>
  <si>
    <t>1831147247</t>
  </si>
  <si>
    <t>22</t>
  </si>
  <si>
    <t>915121111</t>
  </si>
  <si>
    <t>Vodorovné dopravní značení stříkané barvou vodící čára bílá šířky 250 mm souvislá základní</t>
  </si>
  <si>
    <t>-839226066</t>
  </si>
  <si>
    <t>23</t>
  </si>
  <si>
    <t>915121121</t>
  </si>
  <si>
    <t>Vodorovné dopravní značení stříkané barvou vodící čára bílá šířky 250 mm přerušovaná základní</t>
  </si>
  <si>
    <t>1734866450</t>
  </si>
  <si>
    <t>24</t>
  </si>
  <si>
    <t>915131111</t>
  </si>
  <si>
    <t>Vodorovné dopravní značení stříkané barvou přechody pro chodce, šipky, symboly bílé základní</t>
  </si>
  <si>
    <t>-1677662578</t>
  </si>
  <si>
    <t>25</t>
  </si>
  <si>
    <t>915211111</t>
  </si>
  <si>
    <t>Vodorovné dopravní značení stříkaným plastem dělící čára šířky 125 mm souvislá bílá základní</t>
  </si>
  <si>
    <t>-704942524</t>
  </si>
  <si>
    <t>26</t>
  </si>
  <si>
    <t>915211121</t>
  </si>
  <si>
    <t>Vodorovné dopravní značení stříkaným plastem dělící čára šířky 125 mm přerušovaná bílá základní</t>
  </si>
  <si>
    <t>-1535538958</t>
  </si>
  <si>
    <t>27</t>
  </si>
  <si>
    <t>915221111</t>
  </si>
  <si>
    <t>Vodorovné dopravní značení stříkaným plastem vodící čára bílá šířky 250 mm souvislá základní</t>
  </si>
  <si>
    <t>1701084046</t>
  </si>
  <si>
    <t>28</t>
  </si>
  <si>
    <t>915221121</t>
  </si>
  <si>
    <t>Vodorovné dopravní značení stříkaným plastem vodící čára bílá šířky 250 mm přerušovaná základní</t>
  </si>
  <si>
    <t>1639927839</t>
  </si>
  <si>
    <t>29</t>
  </si>
  <si>
    <t>915231111</t>
  </si>
  <si>
    <t>Vodorovné dopravní značení stříkaným plastem přechody pro chodce, šipky, symboly nápisy bílé základní</t>
  </si>
  <si>
    <t>851247216</t>
  </si>
  <si>
    <t>80</t>
  </si>
  <si>
    <t>919721223</t>
  </si>
  <si>
    <t>Geomříž pro vyztužení asfaltového povrchu ze skelných vláken s geotextilií, podélná pevnost v tahu 100 kN/m</t>
  </si>
  <si>
    <t>-192684447</t>
  </si>
  <si>
    <t>50</t>
  </si>
  <si>
    <t>938902151</t>
  </si>
  <si>
    <t>Čištění příkopů komunikací s odstraněním travnatého porostu nebo nánosu s naložením na dopravní prostředek nebo s přemístěním na hromady na vzdálenost do 20 m strojně příkopovou frézou při šířce dna do 400 mm</t>
  </si>
  <si>
    <t>945146083</t>
  </si>
  <si>
    <t>47</t>
  </si>
  <si>
    <t>938902422</t>
  </si>
  <si>
    <t>Čištění propustků s odstraněním travnatého porostu nebo nánosu, s naložením na dopravní prostředek nebo s přemístěním na hromady na vzdálenost do 20 m strojně tlakovou vodou tloušťky nánosu přes 25 do 50% průměru propustku přes 500 do 1000 mm</t>
  </si>
  <si>
    <t>1063598788</t>
  </si>
  <si>
    <t>48</t>
  </si>
  <si>
    <t>938902499</t>
  </si>
  <si>
    <t>Čištění propustků s odstraněním travnatého porostu nebo nánosu, s naložením na dopravní prostředek nebo s přemístěním na hromady na vzdálenost do 20 m Příplatek k cenám za délku propustku přes 8 m za každý další 1 m</t>
  </si>
  <si>
    <t>543353005</t>
  </si>
  <si>
    <t>20,00-2*8,00</t>
  </si>
  <si>
    <t>73</t>
  </si>
  <si>
    <t>938909111</t>
  </si>
  <si>
    <t>Čištění vozovek metením bláta, prachu nebo hlinitého nánosu s odklizením na hromady na vzdálenost do 20 m nebo naložením na dopravní prostředek strojně povrchu podkladu nebo krytu štěrkového</t>
  </si>
  <si>
    <t>837532484</t>
  </si>
  <si>
    <t>70</t>
  </si>
  <si>
    <t>941111111</t>
  </si>
  <si>
    <t>Montáž lešení řadového trubkového lehkého pracovního s podlahami s provozním zatížením tř. 3 do 200 kg/m2 šířky tř. W06 od 0,6 do 0,9 m, výšky do 10 m</t>
  </si>
  <si>
    <t>184449404</t>
  </si>
  <si>
    <t>71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</si>
  <si>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</si>
  <si>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</si>
  <si>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1864913944</t>
  </si>
  <si>
    <t>32,00*5</t>
  </si>
  <si>
    <t>72</t>
  </si>
  <si>
    <t>941111811</t>
  </si>
  <si>
    <t>Demontáž lešení řadového trubkového lehkého pracovního s podlahami s provozním zatížením tř. 3 do 200 kg/m2 šířky tř. W06 od 0,6 do 0,9 m, výšky do 10 m</t>
  </si>
  <si>
    <t>-52858735</t>
  </si>
  <si>
    <t>30</t>
  </si>
  <si>
    <t>966005311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</si>
  <si>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pásnicí silničního</t>
  </si>
  <si>
    <t>-1979103786</t>
  </si>
  <si>
    <t>31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</si>
  <si>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</si>
  <si>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</si>
  <si>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-1617702175</t>
  </si>
  <si>
    <t>69</t>
  </si>
  <si>
    <t>98151111R</t>
  </si>
  <si>
    <t>Demolice říms propustku včetně zábradlí</t>
  </si>
  <si>
    <t>877082109</t>
  </si>
  <si>
    <t>997</t>
  </si>
  <si>
    <t>Přesun sutě</t>
  </si>
  <si>
    <t>81</t>
  </si>
  <si>
    <t>997221551</t>
  </si>
  <si>
    <t>Vodorovná doprava suti bez naložení, ale se složením a s hrubým urovnáním ze sypkých materiálů, na vzdálenost do 1 km</t>
  </si>
  <si>
    <t>-2027172923</t>
  </si>
  <si>
    <t>647,58+2,58+1,72+244,40+817,80</t>
  </si>
  <si>
    <t>82</t>
  </si>
  <si>
    <t>997221559</t>
  </si>
  <si>
    <t>Vodorovná doprava suti bez naložení, ale se složením a s hrubým urovnáním Příplatek k ceně za každý další i započatý 1 km přes 1 km</t>
  </si>
  <si>
    <t>-23618717</t>
  </si>
  <si>
    <t>skládka 16 km</t>
  </si>
  <si>
    <t>1714,80*15</t>
  </si>
  <si>
    <t>83</t>
  </si>
  <si>
    <t>997221571</t>
  </si>
  <si>
    <t>Vodorovná doprava vybouraných hmot bez naložení, ale se složením a s hrubým urovnáním na vzdálenost do 1 km</t>
  </si>
  <si>
    <t>-1332766193</t>
  </si>
  <si>
    <t>6256,64+17,01+1,476+1,205</t>
  </si>
  <si>
    <t>84</t>
  </si>
  <si>
    <t>997221579</t>
  </si>
  <si>
    <t>Vodorovná doprava vybouraných hmot bez naložení, ale se složením a s hrubým urovnáním na vzdálenost Příplatek k ceně za každý další i započatý 1 km přes 1 km</t>
  </si>
  <si>
    <t>-1654911746</t>
  </si>
  <si>
    <t>6276,331*15</t>
  </si>
  <si>
    <t>85</t>
  </si>
  <si>
    <t>997221611</t>
  </si>
  <si>
    <t>Nakládání na dopravní prostředky pro vodorovnou dopravu suti</t>
  </si>
  <si>
    <t>-90471328</t>
  </si>
  <si>
    <t>86</t>
  </si>
  <si>
    <t>997221612</t>
  </si>
  <si>
    <t>Nakládání na dopravní prostředky pro vodorovnou dopravu vybouraných hmot</t>
  </si>
  <si>
    <t>-726716889</t>
  </si>
  <si>
    <t>87</t>
  </si>
  <si>
    <t>997221825</t>
  </si>
  <si>
    <t>Poplatek za uložení stavebního odpadu na skládce (skládkovné) z armovaného betonu zatříděného do Katalogu odpadů pod kódem 170 101</t>
  </si>
  <si>
    <t>-1486066444</t>
  </si>
  <si>
    <t>74</t>
  </si>
  <si>
    <t>99722182R</t>
  </si>
  <si>
    <t>Poplatek za uložení na skládce (skládkovné) - značky, svodidla</t>
  </si>
  <si>
    <t>-215239924</t>
  </si>
  <si>
    <t>1,476+17,01</t>
  </si>
  <si>
    <t>75</t>
  </si>
  <si>
    <t>126337275</t>
  </si>
  <si>
    <t>55</t>
  </si>
  <si>
    <t>997221845</t>
  </si>
  <si>
    <t>Poplatek za uložení stavebního odpadu na skládce (skládkovné) asfaltového bez obsahu dehtu zatříděného do Katalogu odpadů pod kódem 170 302</t>
  </si>
  <si>
    <t>607100360</t>
  </si>
  <si>
    <t>56</t>
  </si>
  <si>
    <t>997221855</t>
  </si>
  <si>
    <t>Poplatek za uložení stavebního odpadu na skládce (skládkovné) zeminy a kameniva zatříděného do Katalogu odpadů pod kódem 170 504</t>
  </si>
  <si>
    <t>-1582029051</t>
  </si>
  <si>
    <t>998</t>
  </si>
  <si>
    <t>Přesun hmot</t>
  </si>
  <si>
    <t>58</t>
  </si>
  <si>
    <t>998225111</t>
  </si>
  <si>
    <t>Přesun hmot pro komunikace s krytem z kameniva, monolitickým betonovým nebo živičným dopravní vzdálenost do 200 m jakékoliv délky objektu</t>
  </si>
  <si>
    <t>-1257201218</t>
  </si>
  <si>
    <t>SO 103 - Silnice II/112 - úsek Struhařov - železniční přejezd</t>
  </si>
  <si>
    <t xml:space="preserve">    4 - Vodorovné konstrukce</t>
  </si>
  <si>
    <t>113107224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</si>
  <si>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</si>
  <si>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2021952206</t>
  </si>
  <si>
    <t>402,07*8,50</t>
  </si>
  <si>
    <t>92</t>
  </si>
  <si>
    <t>1953566421</t>
  </si>
  <si>
    <t>610,00</t>
  </si>
  <si>
    <t>113154336</t>
  </si>
  <si>
    <t>Frézování živičného podkladu nebo krytu s naložením na dopravní prostředek plochy přes 1 000 do 10 000 m2 bez překážek v trase pruhu šířky přes 1 m do 2 m, tloušťky vrstvy 300 mm</t>
  </si>
  <si>
    <t>-722820976</t>
  </si>
  <si>
    <t>dle projektu</t>
  </si>
  <si>
    <t>2720,00</t>
  </si>
  <si>
    <t>1600987924</t>
  </si>
  <si>
    <t>-317220939</t>
  </si>
  <si>
    <t>122201101</t>
  </si>
  <si>
    <t>Odkopávky a prokopávky nezapažené s přehozením výkopku na vzdálenost do 3 m nebo s naložením na dopravní prostředek v hornině tř. 3 do 100 m3</t>
  </si>
  <si>
    <t>-567198557</t>
  </si>
  <si>
    <t>výkop pro trativod</t>
  </si>
  <si>
    <t>105,00*0,75*0,40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</si>
  <si>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</si>
  <si>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</si>
  <si>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740055880</t>
  </si>
  <si>
    <t>31,50*0,30</t>
  </si>
  <si>
    <t>-1894274190</t>
  </si>
  <si>
    <t>1919,70*0,15</t>
  </si>
  <si>
    <t>131201101</t>
  </si>
  <si>
    <t>Hloubení nezapažených jam a zářezů s urovnáním dna do předepsaného profilu a spádu v hornině tř. 3 do 100 m3</t>
  </si>
  <si>
    <t>728123557</t>
  </si>
  <si>
    <t>vsakovací jáma</t>
  </si>
  <si>
    <t>7,40</t>
  </si>
  <si>
    <t>131201109</t>
  </si>
  <si>
    <t>Hloubení nezapažených jam a zářezů s urovnáním dna do předepsaného profilu a spádu Příplatek k cenám za lepivost horniny tř. 3</t>
  </si>
  <si>
    <t>-1922899220</t>
  </si>
  <si>
    <t>7,40*0,3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</si>
  <si>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</si>
  <si>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</si>
  <si>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-496311102</t>
  </si>
  <si>
    <t>162601102</t>
  </si>
  <si>
    <t>Vodorovné přemístění výkopku nebo sypaniny po suchu na obvyklém dopravním prostředku, bez naložení výkopku, avšak se složením bez rozhrnutí z horniny tř. 1 až 4 na vzdálenost přes 4 000 do 5 000 m</t>
  </si>
  <si>
    <t>109901129</t>
  </si>
  <si>
    <t>výkopek na mezideponii a zpět pro zpětné využití</t>
  </si>
  <si>
    <t>(31,50+7,40)*2</t>
  </si>
  <si>
    <t>odstraněné kamenivo na zásyp</t>
  </si>
  <si>
    <t>52,1*2</t>
  </si>
  <si>
    <t>167101101</t>
  </si>
  <si>
    <t>Nakládání, skládání a překládání neulehlého výkopku nebo sypaniny nakládání, množství do 100 m3, z hornin tř. 1 až 4</t>
  </si>
  <si>
    <t>-671194693</t>
  </si>
  <si>
    <t>výkopek na mezideponii pro zpětné využití:</t>
  </si>
  <si>
    <t>31,50+7,40</t>
  </si>
  <si>
    <t>46</t>
  </si>
  <si>
    <t>171101103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</si>
  <si>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96 do 100 % PS</t>
  </si>
  <si>
    <t>605734156</t>
  </si>
  <si>
    <t>dle kubat. listu</t>
  </si>
  <si>
    <t>použit vytěžený výkopek</t>
  </si>
  <si>
    <t>13,00</t>
  </si>
  <si>
    <t>174101101</t>
  </si>
  <si>
    <t>Zásyp sypaninou z jakékoliv horniny s uložením výkopku ve vrstvách se zhutněním jam, šachet, rýh nebo kolem objektů v těchto vykopávkách</t>
  </si>
  <si>
    <t>1697579521</t>
  </si>
  <si>
    <t xml:space="preserve">dle kub. listu </t>
  </si>
  <si>
    <t>na zásyp použit výkopek a část odstraněného kameniva</t>
  </si>
  <si>
    <t>78,00</t>
  </si>
  <si>
    <t>58343959</t>
  </si>
  <si>
    <t>kamenivo drcené hrubé frakce 32-63</t>
  </si>
  <si>
    <t>164234964</t>
  </si>
  <si>
    <t>7,40*2</t>
  </si>
  <si>
    <t>53</t>
  </si>
  <si>
    <t>1336245886</t>
  </si>
  <si>
    <t>1919,70</t>
  </si>
  <si>
    <t>54</t>
  </si>
  <si>
    <t>1509998950</t>
  </si>
  <si>
    <t>-1892656650</t>
  </si>
  <si>
    <t>3839,4*0,015 'Přepočtené koeficientem množství</t>
  </si>
  <si>
    <t>49</t>
  </si>
  <si>
    <t>-540420069</t>
  </si>
  <si>
    <t>4083,50</t>
  </si>
  <si>
    <t>722438814</t>
  </si>
  <si>
    <t>325,80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</si>
  <si>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</si>
  <si>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</si>
  <si>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1563529471</t>
  </si>
  <si>
    <t>51</t>
  </si>
  <si>
    <t>213141133</t>
  </si>
  <si>
    <t>Zřízení vrstvy z geotextilie filtrační, separační, odvodňovací, ochranné, výztužné nebo protierozní ve sklonu přes 1:2 do 1:1, šířky přes 6 do 8,5 m</t>
  </si>
  <si>
    <t>-1849881738</t>
  </si>
  <si>
    <t>trativod</t>
  </si>
  <si>
    <t>105,00*(0,40+0,75+0,40)</t>
  </si>
  <si>
    <t>4,00</t>
  </si>
  <si>
    <t>52</t>
  </si>
  <si>
    <t>69311007</t>
  </si>
  <si>
    <t>geotextilie tkaná PP 25kN/m</t>
  </si>
  <si>
    <t>690666909</t>
  </si>
  <si>
    <t>166,75</t>
  </si>
  <si>
    <t>166,75*1,15 'Přepočtené koeficientem množství</t>
  </si>
  <si>
    <t>Vodorovné konstrukce</t>
  </si>
  <si>
    <t>452313141</t>
  </si>
  <si>
    <t>Podkladní a zajišťovací konstrukce z betonu prostého v otevřeném výkopu bloky pro potrubí z betonu tř. C 16/20</t>
  </si>
  <si>
    <t>-1962047717</t>
  </si>
  <si>
    <t>vyústění trativodu</t>
  </si>
  <si>
    <t>0,60*0,90*0,50*2</t>
  </si>
  <si>
    <t>452353101</t>
  </si>
  <si>
    <t>Bednění podkladních a zajišťovacích konstrukcí v otevřeném výkopu bloků pro potrubí</t>
  </si>
  <si>
    <t>-928019363</t>
  </si>
  <si>
    <t>(0,60+0,50)*0,90*2</t>
  </si>
  <si>
    <t>561021121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</si>
  <si>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150 do 200 mm</t>
  </si>
  <si>
    <t>-1205214524</t>
  </si>
  <si>
    <t>8,00*402,07</t>
  </si>
  <si>
    <t>58591050</t>
  </si>
  <si>
    <t>pojivo hydraulické pro podkladní vrstvy zeminy mrazu a síranum odolné</t>
  </si>
  <si>
    <t>-65634799</t>
  </si>
  <si>
    <t>564861111</t>
  </si>
  <si>
    <t>Podklad ze štěrkodrti ŠD s rozprostřením a zhutněním, po zhutnění tl. 200 mm</t>
  </si>
  <si>
    <t>-915985282</t>
  </si>
  <si>
    <t>8,50*402,07</t>
  </si>
  <si>
    <t>78</t>
  </si>
  <si>
    <t>56517612R</t>
  </si>
  <si>
    <t>Asfaltová směs s vysokým modulem tuhosti VMT 22 tl 100 mm š přes 3 m z modifikovaného asfaltu</t>
  </si>
  <si>
    <t>-1075051080</t>
  </si>
  <si>
    <t>7,50*402,07</t>
  </si>
  <si>
    <t>-1583315626</t>
  </si>
  <si>
    <t>610,00*0,15</t>
  </si>
  <si>
    <t>91</t>
  </si>
  <si>
    <t>1888719316</t>
  </si>
  <si>
    <t>91,50*2</t>
  </si>
  <si>
    <t>66</t>
  </si>
  <si>
    <t>573111111</t>
  </si>
  <si>
    <t>Postřik infiltrační PI z asfaltu silničního s posypem kamenivem, v množství 0,60 kg/m2</t>
  </si>
  <si>
    <t>1598846145</t>
  </si>
  <si>
    <t>573211107</t>
  </si>
  <si>
    <t>Postřik spojovací PS bez posypu kamenivem z asfaltu silničního, v množství 0,30 kg/m2</t>
  </si>
  <si>
    <t>1300276342</t>
  </si>
  <si>
    <t>67</t>
  </si>
  <si>
    <t>Postřik spojovací PS bez posypu kamenivem z asfaltu silničního, v množství 0,40 kg/m2</t>
  </si>
  <si>
    <t>-2139658309</t>
  </si>
  <si>
    <t>7,00*402,07</t>
  </si>
  <si>
    <t>1934559744</t>
  </si>
  <si>
    <t>57717614R</t>
  </si>
  <si>
    <t>Asfaltový beton vrstva ložní ACL 22 S (ABVH) tl 80 mm š přes 3 m z modifikovaného asfaltu</t>
  </si>
  <si>
    <t>936627796</t>
  </si>
  <si>
    <t>40445513</t>
  </si>
  <si>
    <t>značka dopravní svislá retroreflexní fólie tř 1 FeZn-Al rám 700mm (A32a) výstražný kříž</t>
  </si>
  <si>
    <t>1253359397</t>
  </si>
  <si>
    <t>40444042</t>
  </si>
  <si>
    <t>značka dopravní svislá FeZn NK A31a A31b A31c 400x1200mm</t>
  </si>
  <si>
    <t>-244801545</t>
  </si>
  <si>
    <t>40445421</t>
  </si>
  <si>
    <t>značka dopravní svislá nereflexní FeZn prolis 1500x500mm</t>
  </si>
  <si>
    <t>1758394948</t>
  </si>
  <si>
    <t>1446145101</t>
  </si>
  <si>
    <t>331318066</t>
  </si>
  <si>
    <t>1459338114</t>
  </si>
  <si>
    <t>-1116626525</t>
  </si>
  <si>
    <t>1542231406</t>
  </si>
  <si>
    <t>-727584748</t>
  </si>
  <si>
    <t>1116048756</t>
  </si>
  <si>
    <t>-1942859060</t>
  </si>
  <si>
    <t>-1337118489</t>
  </si>
  <si>
    <t>76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</si>
  <si>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</si>
  <si>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</si>
  <si>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506735773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</si>
  <si>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</si>
  <si>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</si>
  <si>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1038218279</t>
  </si>
  <si>
    <t>971988410</t>
  </si>
  <si>
    <t>1982,205+139,32+54,40+176,90</t>
  </si>
  <si>
    <t>odečet na zásyp</t>
  </si>
  <si>
    <t>-52,10*2</t>
  </si>
  <si>
    <t>1704785304</t>
  </si>
  <si>
    <t>2248,625*15</t>
  </si>
  <si>
    <t>1091632254</t>
  </si>
  <si>
    <t>2088,96+1,148+0,056</t>
  </si>
  <si>
    <t>-148088035</t>
  </si>
  <si>
    <t>2090,164*15</t>
  </si>
  <si>
    <t>243232643</t>
  </si>
  <si>
    <t>929060464</t>
  </si>
  <si>
    <t>222438748</t>
  </si>
  <si>
    <t>99722184R</t>
  </si>
  <si>
    <t>Poplatek za uložení na skládce (skládkovné) odpadu - značky, svodidla</t>
  </si>
  <si>
    <t>-1367887093</t>
  </si>
  <si>
    <t>1,148+0,056</t>
  </si>
  <si>
    <t>-1339277647</t>
  </si>
  <si>
    <t>1982,205+139,320+54,40+176,90</t>
  </si>
  <si>
    <t>-52,1*2</t>
  </si>
  <si>
    <t>30176052</t>
  </si>
  <si>
    <t>SO 800 -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</si>
  <si>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</si>
  <si>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</si>
  <si>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</si>
  <si>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</si>
  <si>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</si>
  <si>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</si>
  <si>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VRN</t>
  </si>
  <si>
    <t>VRN1</t>
  </si>
  <si>
    <t>Průzkumné, geodetické a projektové práce</t>
  </si>
  <si>
    <t>012103000</t>
  </si>
  <si>
    <t>Geodetické práce před výstavbou</t>
  </si>
  <si>
    <t>soub</t>
  </si>
  <si>
    <t>1024</t>
  </si>
  <si>
    <t>299759508</t>
  </si>
  <si>
    <t>012203000</t>
  </si>
  <si>
    <t>Geodetické práce při provádění stavby</t>
  </si>
  <si>
    <t>-1902379077</t>
  </si>
  <si>
    <t>012303000</t>
  </si>
  <si>
    <t>Geodetické práce po výstavbě</t>
  </si>
  <si>
    <t>-1714136331</t>
  </si>
  <si>
    <t>01324400R</t>
  </si>
  <si>
    <t xml:space="preserve">Dokumentace pro realizaci stavby </t>
  </si>
  <si>
    <t>847567741</t>
  </si>
  <si>
    <t>013254000</t>
  </si>
  <si>
    <t>Dokumentace skutečného provedení stavby</t>
  </si>
  <si>
    <t>1748712162</t>
  </si>
  <si>
    <t>01325400R</t>
  </si>
  <si>
    <t>Pasportizace</t>
  </si>
  <si>
    <t>-206195145</t>
  </si>
  <si>
    <t>VRN3</t>
  </si>
  <si>
    <t>Zařízení staveniště</t>
  </si>
  <si>
    <t>030001000</t>
  </si>
  <si>
    <t>-1375939383</t>
  </si>
  <si>
    <t>03000100R</t>
  </si>
  <si>
    <t>Dopravně inženýrské opatření</t>
  </si>
  <si>
    <t>-790262832</t>
  </si>
  <si>
    <t>VRN4</t>
  </si>
  <si>
    <t>Inženýrská činnost</t>
  </si>
  <si>
    <t>041403000</t>
  </si>
  <si>
    <t>Koordinátor BOZP na staveništi</t>
  </si>
  <si>
    <t>-1974882356</t>
  </si>
  <si>
    <t>042503000</t>
  </si>
  <si>
    <t>Plán BOZP na staveništi</t>
  </si>
  <si>
    <t>-1830245264</t>
  </si>
  <si>
    <t>VRN6</t>
  </si>
  <si>
    <t>Územní vlivy</t>
  </si>
  <si>
    <t>062002000</t>
  </si>
  <si>
    <t>Ztížené dopravní podmínky</t>
  </si>
  <si>
    <t>-988609915</t>
  </si>
  <si>
    <t>VRN9</t>
  </si>
  <si>
    <t>Ostatní náklady</t>
  </si>
  <si>
    <t>0900010R1</t>
  </si>
  <si>
    <t xml:space="preserve">Instalace větrací a rekuperační jednotky v domě č.p. 6 Boušice </t>
  </si>
  <si>
    <t>-1062165192</t>
  </si>
  <si>
    <t>0900010R2</t>
  </si>
  <si>
    <t>Zkoušky zatěžovací, hutnící apod.</t>
  </si>
  <si>
    <t>1854334816</t>
  </si>
  <si>
    <t>0900010R3</t>
  </si>
  <si>
    <t>Případná oprava objízdných komunikací - dle požadavku SÚS</t>
  </si>
  <si>
    <t>1991973457</t>
  </si>
  <si>
    <t>0900010R4</t>
  </si>
  <si>
    <t>Zkoušky nových konstrukcí</t>
  </si>
  <si>
    <t>-1664354009</t>
  </si>
  <si>
    <t>0900010R5</t>
  </si>
  <si>
    <t>Informační tabule</t>
  </si>
  <si>
    <t>-10649692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</si>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</sst>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18.57" hidden="1" customWidth="1"/>
    <col min="51" max="51" width="18.57" hidden="1" customWidth="1"/>
    <col min="52" max="52" width="18.57" hidden="1" customWidth="1"/>
    <col min="53" max="53" width="16.43" hidden="1" customWidth="1"/>
    <col min="54" max="54" width="21.43" hidden="1" customWidth="1"/>
    <col min="55" max="55" width="16.43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29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31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33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33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31</v>
      </c>
      <c r="AL14" s="28"/>
      <c r="AM14" s="28"/>
      <c r="AN14" s="41" t="s">
        <v>33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35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36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31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37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38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63" customHeight="1">
      <c r="B20" s="27"/>
      <c r="C20" s="28"/>
      <c r="D20" s="28"/>
      <c r="E20" s="43" t="s">
        <v>39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40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41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42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43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44</v>
      </c>
      <c r="E26" s="53"/>
      <c r="F26" s="54" t="s">
        <v>45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46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47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48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49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50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51</v>
      </c>
      <c r="U32" s="60"/>
      <c r="V32" s="60"/>
      <c r="W32" s="60"/>
      <c r="X32" s="62" t="s">
        <v>52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53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11_6135_01_06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II/112 STRUHAŘOV OKRUŽNÍ KŘIŽOVATKA A SILNICE, 1. ETAPA - PŘÍMÉ ÚSEKY, KM 0,040 00 - 1,920 00, KM 2,129 91 - 2,531 98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Struhařov u Benešova, Myslíč, Benešov u Prahy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7. 2. 2018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Středočeský kraj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34</v>
      </c>
      <c r="AJ46" s="73"/>
      <c r="AK46" s="73"/>
      <c r="AL46" s="73"/>
      <c r="AM46" s="76" t="str">
        <f>IF(E17="","",E17)</f>
        <v>Ing. Monika Povýšilová, Sweco Hydroprojekt a.s.</v>
      </c>
      <c r="AN46" s="76"/>
      <c r="AO46" s="76"/>
      <c r="AP46" s="76"/>
      <c r="AQ46" s="73"/>
      <c r="AR46" s="71"/>
      <c r="AS46" s="85" t="s">
        <v>54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32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55</v>
      </c>
      <c r="D49" s="96"/>
      <c r="E49" s="96"/>
      <c r="F49" s="96"/>
      <c r="G49" s="96"/>
      <c r="H49" s="97"/>
      <c r="I49" s="98" t="s">
        <v>56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57</v>
      </c>
      <c r="AH49" s="96"/>
      <c r="AI49" s="96"/>
      <c r="AJ49" s="96"/>
      <c r="AK49" s="96"/>
      <c r="AL49" s="96"/>
      <c r="AM49" s="96"/>
      <c r="AN49" s="98" t="s">
        <v>58</v>
      </c>
      <c r="AO49" s="96"/>
      <c r="AP49" s="96"/>
      <c r="AQ49" s="100" t="s">
        <v>59</v>
      </c>
      <c r="AR49" s="71"/>
      <c r="AS49" s="101" t="s">
        <v>60</v>
      </c>
      <c r="AT49" s="102" t="s">
        <v>61</v>
      </c>
      <c r="AU49" s="102" t="s">
        <v>62</v>
      </c>
      <c r="AV49" s="102" t="s">
        <v>63</v>
      </c>
      <c r="AW49" s="102" t="s">
        <v>64</v>
      </c>
      <c r="AX49" s="102" t="s">
        <v>65</v>
      </c>
      <c r="AY49" s="102" t="s">
        <v>66</v>
      </c>
      <c r="AZ49" s="102" t="s">
        <v>67</v>
      </c>
      <c r="BA49" s="102" t="s">
        <v>68</v>
      </c>
      <c r="BB49" s="102" t="s">
        <v>69</v>
      </c>
      <c r="BC49" s="102" t="s">
        <v>70</v>
      </c>
      <c r="BD49" s="103" t="s">
        <v>71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72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ROUND(SUM(AG52:AG54),2)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ROUND(SUM(AS52:AS54),2)</f>
        <v>0</v>
      </c>
      <c r="AT51" s="113">
        <f>ROUND(SUM(AV51:AW51),2)</f>
        <v>0</v>
      </c>
      <c r="AU51" s="114">
        <f>ROUND(SUM(AU52:AU54),5)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ROUND(SUM(AZ52:AZ54),2)</f>
        <v>0</v>
      </c>
      <c r="BA51" s="113">
        <f>ROUND(SUM(BA52:BA54),2)</f>
        <v>0</v>
      </c>
      <c r="BB51" s="113">
        <f>ROUND(SUM(BB52:BB54),2)</f>
        <v>0</v>
      </c>
      <c r="BC51" s="113">
        <f>ROUND(SUM(BC52:BC54),2)</f>
        <v>0</v>
      </c>
      <c r="BD51" s="115">
        <f>ROUND(SUM(BD52:BD54),2)</f>
        <v>0</v>
      </c>
      <c r="BS51" s="116" t="s">
        <v>73</v>
      </c>
      <c r="BT51" s="116" t="s">
        <v>74</v>
      </c>
      <c r="BU51" s="117" t="s">
        <v>75</v>
      </c>
      <c r="BV51" s="116" t="s">
        <v>76</v>
      </c>
      <c r="BW51" s="116" t="s">
        <v>7</v>
      </c>
      <c r="BX51" s="116" t="s">
        <v>77</v>
      </c>
      <c r="CL51" s="116" t="s">
        <v>21</v>
      </c>
    </row>
    <row r="52" s="5" customFormat="1" ht="28.8" customHeight="1">
      <c r="A52" s="118" t="s">
        <v>78</v>
      </c>
      <c r="B52" s="119"/>
      <c r="C52" s="120"/>
      <c r="D52" s="121" t="s">
        <v>79</v>
      </c>
      <c r="E52" s="121"/>
      <c r="F52" s="121"/>
      <c r="G52" s="121"/>
      <c r="H52" s="121"/>
      <c r="I52" s="122"/>
      <c r="J52" s="121" t="s">
        <v>80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'SO 101 - Silnice II-112 -...'!J27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81</v>
      </c>
      <c r="AR52" s="125"/>
      <c r="AS52" s="126">
        <v>0</v>
      </c>
      <c r="AT52" s="127">
        <f>ROUND(SUM(AV52:AW52),2)</f>
        <v>0</v>
      </c>
      <c r="AU52" s="128">
        <f>'SO 101 - Silnice II-112 -...'!P86</f>
        <v>0</v>
      </c>
      <c r="AV52" s="127">
        <f>'SO 101 - Silnice II-112 -...'!J30</f>
        <v>0</v>
      </c>
      <c r="AW52" s="127">
        <f>'SO 101 - Silnice II-112 -...'!J31</f>
        <v>0</v>
      </c>
      <c r="AX52" s="127">
        <f>'SO 101 - Silnice II-112 -...'!J32</f>
        <v>0</v>
      </c>
      <c r="AY52" s="127">
        <f>'SO 101 - Silnice II-112 -...'!J33</f>
        <v>0</v>
      </c>
      <c r="AZ52" s="127">
        <f>'SO 101 - Silnice II-112 -...'!F30</f>
        <v>0</v>
      </c>
      <c r="BA52" s="127">
        <f>'SO 101 - Silnice II-112 -...'!F31</f>
        <v>0</v>
      </c>
      <c r="BB52" s="127">
        <f>'SO 101 - Silnice II-112 -...'!F32</f>
        <v>0</v>
      </c>
      <c r="BC52" s="127">
        <f>'SO 101 - Silnice II-112 -...'!F33</f>
        <v>0</v>
      </c>
      <c r="BD52" s="129">
        <f>'SO 101 - Silnice II-112 -...'!F34</f>
        <v>0</v>
      </c>
      <c r="BT52" s="130" t="s">
        <v>82</v>
      </c>
      <c r="BV52" s="130" t="s">
        <v>76</v>
      </c>
      <c r="BW52" s="130" t="s">
        <v>83</v>
      </c>
      <c r="BX52" s="130" t="s">
        <v>7</v>
      </c>
      <c r="CL52" s="130" t="s">
        <v>21</v>
      </c>
      <c r="CM52" s="130" t="s">
        <v>84</v>
      </c>
    </row>
    <row r="53" s="5" customFormat="1" ht="28.8" customHeight="1">
      <c r="A53" s="118" t="s">
        <v>78</v>
      </c>
      <c r="B53" s="119"/>
      <c r="C53" s="120"/>
      <c r="D53" s="121" t="s">
        <v>85</v>
      </c>
      <c r="E53" s="121"/>
      <c r="F53" s="121"/>
      <c r="G53" s="121"/>
      <c r="H53" s="121"/>
      <c r="I53" s="122"/>
      <c r="J53" s="121" t="s">
        <v>86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'SO 103 - Silnice II-112 -...'!J27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81</v>
      </c>
      <c r="AR53" s="125"/>
      <c r="AS53" s="126">
        <v>0</v>
      </c>
      <c r="AT53" s="127">
        <f>ROUND(SUM(AV53:AW53),2)</f>
        <v>0</v>
      </c>
      <c r="AU53" s="128">
        <f>'SO 103 - Silnice II-112 -...'!P84</f>
        <v>0</v>
      </c>
      <c r="AV53" s="127">
        <f>'SO 103 - Silnice II-112 -...'!J30</f>
        <v>0</v>
      </c>
      <c r="AW53" s="127">
        <f>'SO 103 - Silnice II-112 -...'!J31</f>
        <v>0</v>
      </c>
      <c r="AX53" s="127">
        <f>'SO 103 - Silnice II-112 -...'!J32</f>
        <v>0</v>
      </c>
      <c r="AY53" s="127">
        <f>'SO 103 - Silnice II-112 -...'!J33</f>
        <v>0</v>
      </c>
      <c r="AZ53" s="127">
        <f>'SO 103 - Silnice II-112 -...'!F30</f>
        <v>0</v>
      </c>
      <c r="BA53" s="127">
        <f>'SO 103 - Silnice II-112 -...'!F31</f>
        <v>0</v>
      </c>
      <c r="BB53" s="127">
        <f>'SO 103 - Silnice II-112 -...'!F32</f>
        <v>0</v>
      </c>
      <c r="BC53" s="127">
        <f>'SO 103 - Silnice II-112 -...'!F33</f>
        <v>0</v>
      </c>
      <c r="BD53" s="129">
        <f>'SO 103 - Silnice II-112 -...'!F34</f>
        <v>0</v>
      </c>
      <c r="BT53" s="130" t="s">
        <v>82</v>
      </c>
      <c r="BV53" s="130" t="s">
        <v>76</v>
      </c>
      <c r="BW53" s="130" t="s">
        <v>87</v>
      </c>
      <c r="BX53" s="130" t="s">
        <v>7</v>
      </c>
      <c r="CL53" s="130" t="s">
        <v>21</v>
      </c>
      <c r="CM53" s="130" t="s">
        <v>84</v>
      </c>
    </row>
    <row r="54" s="5" customFormat="1" ht="28.8" customHeight="1">
      <c r="A54" s="118" t="s">
        <v>78</v>
      </c>
      <c r="B54" s="119"/>
      <c r="C54" s="120"/>
      <c r="D54" s="121" t="s">
        <v>88</v>
      </c>
      <c r="E54" s="121"/>
      <c r="F54" s="121"/>
      <c r="G54" s="121"/>
      <c r="H54" s="121"/>
      <c r="I54" s="122"/>
      <c r="J54" s="121" t="s">
        <v>89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'SO 800 - Vedlejší rozpočt...'!J27</f>
        <v>0</v>
      </c>
      <c r="AH54" s="122"/>
      <c r="AI54" s="122"/>
      <c r="AJ54" s="122"/>
      <c r="AK54" s="122"/>
      <c r="AL54" s="122"/>
      <c r="AM54" s="122"/>
      <c r="AN54" s="123">
        <f>SUM(AG54,AT54)</f>
        <v>0</v>
      </c>
      <c r="AO54" s="122"/>
      <c r="AP54" s="122"/>
      <c r="AQ54" s="124" t="s">
        <v>81</v>
      </c>
      <c r="AR54" s="125"/>
      <c r="AS54" s="131">
        <v>0</v>
      </c>
      <c r="AT54" s="132">
        <f>ROUND(SUM(AV54:AW54),2)</f>
        <v>0</v>
      </c>
      <c r="AU54" s="133">
        <f>'SO 800 - Vedlejší rozpočt...'!P82</f>
        <v>0</v>
      </c>
      <c r="AV54" s="132">
        <f>'SO 800 - Vedlejší rozpočt...'!J30</f>
        <v>0</v>
      </c>
      <c r="AW54" s="132">
        <f>'SO 800 - Vedlejší rozpočt...'!J31</f>
        <v>0</v>
      </c>
      <c r="AX54" s="132">
        <f>'SO 800 - Vedlejší rozpočt...'!J32</f>
        <v>0</v>
      </c>
      <c r="AY54" s="132">
        <f>'SO 800 - Vedlejší rozpočt...'!J33</f>
        <v>0</v>
      </c>
      <c r="AZ54" s="132">
        <f>'SO 800 - Vedlejší rozpočt...'!F30</f>
        <v>0</v>
      </c>
      <c r="BA54" s="132">
        <f>'SO 800 - Vedlejší rozpočt...'!F31</f>
        <v>0</v>
      </c>
      <c r="BB54" s="132">
        <f>'SO 800 - Vedlejší rozpočt...'!F32</f>
        <v>0</v>
      </c>
      <c r="BC54" s="132">
        <f>'SO 800 - Vedlejší rozpočt...'!F33</f>
        <v>0</v>
      </c>
      <c r="BD54" s="134">
        <f>'SO 800 - Vedlejší rozpočt...'!F34</f>
        <v>0</v>
      </c>
      <c r="BT54" s="130" t="s">
        <v>82</v>
      </c>
      <c r="BV54" s="130" t="s">
        <v>76</v>
      </c>
      <c r="BW54" s="130" t="s">
        <v>90</v>
      </c>
      <c r="BX54" s="130" t="s">
        <v>7</v>
      </c>
      <c r="CL54" s="130" t="s">
        <v>21</v>
      </c>
      <c r="CM54" s="130" t="s">
        <v>84</v>
      </c>
    </row>
    <row r="55" s="1" customFormat="1" ht="30" customHeight="1">
      <c r="B55" s="45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1"/>
    </row>
    <row r="56" s="1" customFormat="1" ht="6.96" customHeight="1">
      <c r="B56" s="66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71"/>
    </row>
  </sheetData>
  <sheetProtection sheet="1" formatColumns="0" formatRows="0" objects="1" scenarios="1" spinCount="100000" saltValue="fNtYcWkQLHWFyNfjU90o0UJyQFbg8Lza8xT65ipFClxKGMsNc09GqFKuiiphmX2zIZ/x63ufH/fKGhF5LafrAQ==" hashValue="f8qBGGWka93ZWZBr/tQFm1VhyGJbzsIlJQ2wCSyCGfgR9d+LHWJEWZa0gt5vxbabSBiXBOUag4nI1I+LZO+Z6A==" algorithmName="SHA-512" password="CC35"/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 101 - Silnice II-112 -...'!C2" display="/"/>
    <hyperlink ref="A53" location="'SO 103 - Silnice II-112 -...'!C2" display="/"/>
    <hyperlink ref="A54" location="'SO 800 - Vedlejší rozpočt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5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91</v>
      </c>
      <c r="G1" s="138" t="s">
        <v>92</v>
      </c>
      <c r="H1" s="138"/>
      <c r="I1" s="139"/>
      <c r="J1" s="138" t="s">
        <v>93</v>
      </c>
      <c r="K1" s="137" t="s">
        <v>94</v>
      </c>
      <c r="L1" s="138" t="s">
        <v>95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83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4.4" customHeight="1">
      <c r="B7" s="27"/>
      <c r="C7" s="28"/>
      <c r="D7" s="28"/>
      <c r="E7" s="142" t="str">
        <f>'Rekapitulace stavby'!K6</f>
        <v>II/112 STRUHAŘOV OKRUŽNÍ KŘIŽOVATKA A SILNICE, 1. ETAPA - PŘÍMÉ ÚSEKY, KM 0,040 00 - 1,920 00, KM 2,129 91 - 2,531 98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98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7. 2. 2018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75.6" customHeight="1">
      <c r="B24" s="147"/>
      <c r="C24" s="148"/>
      <c r="D24" s="148"/>
      <c r="E24" s="43" t="s">
        <v>39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ROUND(J86,2)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ROUND(SUM(BE86:BE224), 2)</f>
        <v>0</v>
      </c>
      <c r="G30" s="46"/>
      <c r="H30" s="46"/>
      <c r="I30" s="157">
        <v>0.20999999999999999</v>
      </c>
      <c r="J30" s="156">
        <f>ROUND(ROUND((SUM(BE86:BE224)),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ROUND(SUM(BF86:BF224), 2)</f>
        <v>0</v>
      </c>
      <c r="G31" s="46"/>
      <c r="H31" s="46"/>
      <c r="I31" s="157">
        <v>0.14999999999999999</v>
      </c>
      <c r="J31" s="156">
        <f>ROUND(ROUND((SUM(BF86:BF224)),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ROUND(SUM(BG86:BG224),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ROUND(SUM(BH86:BH224),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ROUND(SUM(BI86:BI224),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4.4" customHeight="1">
      <c r="B45" s="45"/>
      <c r="C45" s="46"/>
      <c r="D45" s="46"/>
      <c r="E45" s="142" t="str">
        <f>E7</f>
        <v>II/112 STRUHAŘOV OKRUŽNÍ KŘIŽOVATKA A SILNICE, 1. ETAPA - PŘÍMÉ ÚSEKY, KM 0,040 00 - 1,920 00, KM 2,129 91 - 2,531 98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6.2" customHeight="1">
      <c r="B47" s="45"/>
      <c r="C47" s="46"/>
      <c r="D47" s="46"/>
      <c r="E47" s="144" t="str">
        <f>E9</f>
        <v>SO 101 - Silnice II/112 - úsek Myslíč - Struhařov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Struhařov u Benešova, Myslíč, Benešov u Prahy</v>
      </c>
      <c r="G49" s="46"/>
      <c r="H49" s="46"/>
      <c r="I49" s="145" t="s">
        <v>25</v>
      </c>
      <c r="J49" s="146" t="str">
        <f>IF(J12="","",J12)</f>
        <v>7. 2. 2018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Středočeský kraj</v>
      </c>
      <c r="G51" s="46"/>
      <c r="H51" s="46"/>
      <c r="I51" s="145" t="s">
        <v>34</v>
      </c>
      <c r="J51" s="43" t="str">
        <f>E21</f>
        <v>Ing. Monika Povýšilová, Sweco Hydroprojekt a.s.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100</v>
      </c>
      <c r="D54" s="158"/>
      <c r="E54" s="158"/>
      <c r="F54" s="158"/>
      <c r="G54" s="158"/>
      <c r="H54" s="158"/>
      <c r="I54" s="172"/>
      <c r="J54" s="173" t="s">
        <v>101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102</v>
      </c>
      <c r="D56" s="46"/>
      <c r="E56" s="46"/>
      <c r="F56" s="46"/>
      <c r="G56" s="46"/>
      <c r="H56" s="46"/>
      <c r="I56" s="143"/>
      <c r="J56" s="154">
        <f>J86</f>
        <v>0</v>
      </c>
      <c r="K56" s="50"/>
      <c r="AU56" s="23" t="s">
        <v>103</v>
      </c>
    </row>
    <row r="57" s="7" customFormat="1" ht="24.96" customHeight="1">
      <c r="B57" s="176"/>
      <c r="C57" s="177"/>
      <c r="D57" s="178" t="s">
        <v>104</v>
      </c>
      <c r="E57" s="179"/>
      <c r="F57" s="179"/>
      <c r="G57" s="179"/>
      <c r="H57" s="179"/>
      <c r="I57" s="180"/>
      <c r="J57" s="181">
        <f>J87</f>
        <v>0</v>
      </c>
      <c r="K57" s="182"/>
    </row>
    <row r="58" s="8" customFormat="1" ht="19.92" customHeight="1">
      <c r="B58" s="183"/>
      <c r="C58" s="184"/>
      <c r="D58" s="185" t="s">
        <v>105</v>
      </c>
      <c r="E58" s="186"/>
      <c r="F58" s="186"/>
      <c r="G58" s="186"/>
      <c r="H58" s="186"/>
      <c r="I58" s="187"/>
      <c r="J58" s="188">
        <f>J88</f>
        <v>0</v>
      </c>
      <c r="K58" s="189"/>
    </row>
    <row r="59" s="8" customFormat="1" ht="19.92" customHeight="1">
      <c r="B59" s="183"/>
      <c r="C59" s="184"/>
      <c r="D59" s="185" t="s">
        <v>106</v>
      </c>
      <c r="E59" s="186"/>
      <c r="F59" s="186"/>
      <c r="G59" s="186"/>
      <c r="H59" s="186"/>
      <c r="I59" s="187"/>
      <c r="J59" s="188">
        <f>J112</f>
        <v>0</v>
      </c>
      <c r="K59" s="189"/>
    </row>
    <row r="60" s="8" customFormat="1" ht="19.92" customHeight="1">
      <c r="B60" s="183"/>
      <c r="C60" s="184"/>
      <c r="D60" s="185" t="s">
        <v>107</v>
      </c>
      <c r="E60" s="186"/>
      <c r="F60" s="186"/>
      <c r="G60" s="186"/>
      <c r="H60" s="186"/>
      <c r="I60" s="187"/>
      <c r="J60" s="188">
        <f>J113</f>
        <v>0</v>
      </c>
      <c r="K60" s="189"/>
    </row>
    <row r="61" s="8" customFormat="1" ht="19.92" customHeight="1">
      <c r="B61" s="183"/>
      <c r="C61" s="184"/>
      <c r="D61" s="185" t="s">
        <v>108</v>
      </c>
      <c r="E61" s="186"/>
      <c r="F61" s="186"/>
      <c r="G61" s="186"/>
      <c r="H61" s="186"/>
      <c r="I61" s="187"/>
      <c r="J61" s="188">
        <f>J123</f>
        <v>0</v>
      </c>
      <c r="K61" s="189"/>
    </row>
    <row r="62" s="8" customFormat="1" ht="19.92" customHeight="1">
      <c r="B62" s="183"/>
      <c r="C62" s="184"/>
      <c r="D62" s="185" t="s">
        <v>109</v>
      </c>
      <c r="E62" s="186"/>
      <c r="F62" s="186"/>
      <c r="G62" s="186"/>
      <c r="H62" s="186"/>
      <c r="I62" s="187"/>
      <c r="J62" s="188">
        <f>J151</f>
        <v>0</v>
      </c>
      <c r="K62" s="189"/>
    </row>
    <row r="63" s="8" customFormat="1" ht="19.92" customHeight="1">
      <c r="B63" s="183"/>
      <c r="C63" s="184"/>
      <c r="D63" s="185" t="s">
        <v>110</v>
      </c>
      <c r="E63" s="186"/>
      <c r="F63" s="186"/>
      <c r="G63" s="186"/>
      <c r="H63" s="186"/>
      <c r="I63" s="187"/>
      <c r="J63" s="188">
        <f>J154</f>
        <v>0</v>
      </c>
      <c r="K63" s="189"/>
    </row>
    <row r="64" s="8" customFormat="1" ht="19.92" customHeight="1">
      <c r="B64" s="183"/>
      <c r="C64" s="184"/>
      <c r="D64" s="185" t="s">
        <v>111</v>
      </c>
      <c r="E64" s="186"/>
      <c r="F64" s="186"/>
      <c r="G64" s="186"/>
      <c r="H64" s="186"/>
      <c r="I64" s="187"/>
      <c r="J64" s="188">
        <f>J156</f>
        <v>0</v>
      </c>
      <c r="K64" s="189"/>
    </row>
    <row r="65" s="8" customFormat="1" ht="19.92" customHeight="1">
      <c r="B65" s="183"/>
      <c r="C65" s="184"/>
      <c r="D65" s="185" t="s">
        <v>112</v>
      </c>
      <c r="E65" s="186"/>
      <c r="F65" s="186"/>
      <c r="G65" s="186"/>
      <c r="H65" s="186"/>
      <c r="I65" s="187"/>
      <c r="J65" s="188">
        <f>J199</f>
        <v>0</v>
      </c>
      <c r="K65" s="189"/>
    </row>
    <row r="66" s="8" customFormat="1" ht="19.92" customHeight="1">
      <c r="B66" s="183"/>
      <c r="C66" s="184"/>
      <c r="D66" s="185" t="s">
        <v>113</v>
      </c>
      <c r="E66" s="186"/>
      <c r="F66" s="186"/>
      <c r="G66" s="186"/>
      <c r="H66" s="186"/>
      <c r="I66" s="187"/>
      <c r="J66" s="188">
        <f>J223</f>
        <v>0</v>
      </c>
      <c r="K66" s="189"/>
    </row>
    <row r="67" s="1" customFormat="1" ht="21.84" customHeight="1">
      <c r="B67" s="45"/>
      <c r="C67" s="46"/>
      <c r="D67" s="46"/>
      <c r="E67" s="46"/>
      <c r="F67" s="46"/>
      <c r="G67" s="46"/>
      <c r="H67" s="46"/>
      <c r="I67" s="143"/>
      <c r="J67" s="46"/>
      <c r="K67" s="50"/>
    </row>
    <row r="68" s="1" customFormat="1" ht="6.96" customHeight="1">
      <c r="B68" s="66"/>
      <c r="C68" s="67"/>
      <c r="D68" s="67"/>
      <c r="E68" s="67"/>
      <c r="F68" s="67"/>
      <c r="G68" s="67"/>
      <c r="H68" s="67"/>
      <c r="I68" s="165"/>
      <c r="J68" s="67"/>
      <c r="K68" s="68"/>
    </row>
    <row r="72" s="1" customFormat="1" ht="6.96" customHeight="1">
      <c r="B72" s="69"/>
      <c r="C72" s="70"/>
      <c r="D72" s="70"/>
      <c r="E72" s="70"/>
      <c r="F72" s="70"/>
      <c r="G72" s="70"/>
      <c r="H72" s="70"/>
      <c r="I72" s="168"/>
      <c r="J72" s="70"/>
      <c r="K72" s="70"/>
      <c r="L72" s="71"/>
    </row>
    <row r="73" s="1" customFormat="1" ht="36.96" customHeight="1">
      <c r="B73" s="45"/>
      <c r="C73" s="72" t="s">
        <v>114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4.4" customHeight="1">
      <c r="B75" s="45"/>
      <c r="C75" s="75" t="s">
        <v>18</v>
      </c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4.4" customHeight="1">
      <c r="B76" s="45"/>
      <c r="C76" s="73"/>
      <c r="D76" s="73"/>
      <c r="E76" s="191" t="str">
        <f>E7</f>
        <v>II/112 STRUHAŘOV OKRUŽNÍ KŘIŽOVATKA A SILNICE, 1. ETAPA - PŘÍMÉ ÚSEKY, KM 0,040 00 - 1,920 00, KM 2,129 91 - 2,531 98</v>
      </c>
      <c r="F76" s="75"/>
      <c r="G76" s="75"/>
      <c r="H76" s="75"/>
      <c r="I76" s="190"/>
      <c r="J76" s="73"/>
      <c r="K76" s="73"/>
      <c r="L76" s="71"/>
    </row>
    <row r="77" s="1" customFormat="1" ht="14.4" customHeight="1">
      <c r="B77" s="45"/>
      <c r="C77" s="75" t="s">
        <v>97</v>
      </c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 ht="16.2" customHeight="1">
      <c r="B78" s="45"/>
      <c r="C78" s="73"/>
      <c r="D78" s="73"/>
      <c r="E78" s="81" t="str">
        <f>E9</f>
        <v>SO 101 - Silnice II/112 - úsek Myslíč - Struhařov</v>
      </c>
      <c r="F78" s="73"/>
      <c r="G78" s="73"/>
      <c r="H78" s="73"/>
      <c r="I78" s="190"/>
      <c r="J78" s="73"/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 ht="18" customHeight="1">
      <c r="B80" s="45"/>
      <c r="C80" s="75" t="s">
        <v>23</v>
      </c>
      <c r="D80" s="73"/>
      <c r="E80" s="73"/>
      <c r="F80" s="192" t="str">
        <f>F12</f>
        <v>Struhařov u Benešova, Myslíč, Benešov u Prahy</v>
      </c>
      <c r="G80" s="73"/>
      <c r="H80" s="73"/>
      <c r="I80" s="193" t="s">
        <v>25</v>
      </c>
      <c r="J80" s="84" t="str">
        <f>IF(J12="","",J12)</f>
        <v>7. 2. 2018</v>
      </c>
      <c r="K80" s="73"/>
      <c r="L80" s="71"/>
    </row>
    <row r="81" s="1" customFormat="1" ht="6.96" customHeight="1">
      <c r="B81" s="45"/>
      <c r="C81" s="73"/>
      <c r="D81" s="73"/>
      <c r="E81" s="73"/>
      <c r="F81" s="73"/>
      <c r="G81" s="73"/>
      <c r="H81" s="73"/>
      <c r="I81" s="190"/>
      <c r="J81" s="73"/>
      <c r="K81" s="73"/>
      <c r="L81" s="71"/>
    </row>
    <row r="82" s="1" customFormat="1">
      <c r="B82" s="45"/>
      <c r="C82" s="75" t="s">
        <v>27</v>
      </c>
      <c r="D82" s="73"/>
      <c r="E82" s="73"/>
      <c r="F82" s="192" t="str">
        <f>E15</f>
        <v>Středočeský kraj</v>
      </c>
      <c r="G82" s="73"/>
      <c r="H82" s="73"/>
      <c r="I82" s="193" t="s">
        <v>34</v>
      </c>
      <c r="J82" s="192" t="str">
        <f>E21</f>
        <v>Ing. Monika Povýšilová, Sweco Hydroprojekt a.s.</v>
      </c>
      <c r="K82" s="73"/>
      <c r="L82" s="71"/>
    </row>
    <row r="83" s="1" customFormat="1" ht="14.4" customHeight="1">
      <c r="B83" s="45"/>
      <c r="C83" s="75" t="s">
        <v>32</v>
      </c>
      <c r="D83" s="73"/>
      <c r="E83" s="73"/>
      <c r="F83" s="192" t="str">
        <f>IF(E18="","",E18)</f>
        <v/>
      </c>
      <c r="G83" s="73"/>
      <c r="H83" s="73"/>
      <c r="I83" s="190"/>
      <c r="J83" s="73"/>
      <c r="K83" s="73"/>
      <c r="L83" s="71"/>
    </row>
    <row r="84" s="1" customFormat="1" ht="10.32" customHeight="1">
      <c r="B84" s="45"/>
      <c r="C84" s="73"/>
      <c r="D84" s="73"/>
      <c r="E84" s="73"/>
      <c r="F84" s="73"/>
      <c r="G84" s="73"/>
      <c r="H84" s="73"/>
      <c r="I84" s="190"/>
      <c r="J84" s="73"/>
      <c r="K84" s="73"/>
      <c r="L84" s="71"/>
    </row>
    <row r="85" s="9" customFormat="1" ht="29.28" customHeight="1">
      <c r="B85" s="194"/>
      <c r="C85" s="195" t="s">
        <v>115</v>
      </c>
      <c r="D85" s="196" t="s">
        <v>59</v>
      </c>
      <c r="E85" s="196" t="s">
        <v>55</v>
      </c>
      <c r="F85" s="196" t="s">
        <v>116</v>
      </c>
      <c r="G85" s="196" t="s">
        <v>117</v>
      </c>
      <c r="H85" s="196" t="s">
        <v>118</v>
      </c>
      <c r="I85" s="197" t="s">
        <v>119</v>
      </c>
      <c r="J85" s="196" t="s">
        <v>101</v>
      </c>
      <c r="K85" s="198" t="s">
        <v>120</v>
      </c>
      <c r="L85" s="199"/>
      <c r="M85" s="101" t="s">
        <v>121</v>
      </c>
      <c r="N85" s="102" t="s">
        <v>44</v>
      </c>
      <c r="O85" s="102" t="s">
        <v>122</v>
      </c>
      <c r="P85" s="102" t="s">
        <v>123</v>
      </c>
      <c r="Q85" s="102" t="s">
        <v>124</v>
      </c>
      <c r="R85" s="102" t="s">
        <v>125</v>
      </c>
      <c r="S85" s="102" t="s">
        <v>126</v>
      </c>
      <c r="T85" s="103" t="s">
        <v>127</v>
      </c>
    </row>
    <row r="86" s="1" customFormat="1" ht="29.28" customHeight="1">
      <c r="B86" s="45"/>
      <c r="C86" s="107" t="s">
        <v>102</v>
      </c>
      <c r="D86" s="73"/>
      <c r="E86" s="73"/>
      <c r="F86" s="73"/>
      <c r="G86" s="73"/>
      <c r="H86" s="73"/>
      <c r="I86" s="190"/>
      <c r="J86" s="200">
        <f>BK86</f>
        <v>0</v>
      </c>
      <c r="K86" s="73"/>
      <c r="L86" s="71"/>
      <c r="M86" s="104"/>
      <c r="N86" s="105"/>
      <c r="O86" s="105"/>
      <c r="P86" s="201">
        <f>P87</f>
        <v>0</v>
      </c>
      <c r="Q86" s="105"/>
      <c r="R86" s="201">
        <f>R87</f>
        <v>878.65981499999998</v>
      </c>
      <c r="S86" s="105"/>
      <c r="T86" s="202">
        <f>T87</f>
        <v>7988.8630000000003</v>
      </c>
      <c r="AT86" s="23" t="s">
        <v>73</v>
      </c>
      <c r="AU86" s="23" t="s">
        <v>103</v>
      </c>
      <c r="BK86" s="203">
        <f>BK87</f>
        <v>0</v>
      </c>
    </row>
    <row r="87" s="10" customFormat="1" ht="37.44" customHeight="1">
      <c r="B87" s="204"/>
      <c r="C87" s="205"/>
      <c r="D87" s="206" t="s">
        <v>73</v>
      </c>
      <c r="E87" s="207" t="s">
        <v>128</v>
      </c>
      <c r="F87" s="207" t="s">
        <v>129</v>
      </c>
      <c r="G87" s="205"/>
      <c r="H87" s="205"/>
      <c r="I87" s="208"/>
      <c r="J87" s="209">
        <f>BK87</f>
        <v>0</v>
      </c>
      <c r="K87" s="205"/>
      <c r="L87" s="210"/>
      <c r="M87" s="211"/>
      <c r="N87" s="212"/>
      <c r="O87" s="212"/>
      <c r="P87" s="213">
        <f>P88+P112+P113+P123+P151+P154+P156+P199+P223</f>
        <v>0</v>
      </c>
      <c r="Q87" s="212"/>
      <c r="R87" s="213">
        <f>R88+R112+R113+R123+R151+R154+R156+R199+R223</f>
        <v>878.65981499999998</v>
      </c>
      <c r="S87" s="212"/>
      <c r="T87" s="214">
        <f>T88+T112+T113+T123+T151+T154+T156+T199+T223</f>
        <v>7988.8630000000003</v>
      </c>
      <c r="AR87" s="215" t="s">
        <v>82</v>
      </c>
      <c r="AT87" s="216" t="s">
        <v>73</v>
      </c>
      <c r="AU87" s="216" t="s">
        <v>74</v>
      </c>
      <c r="AY87" s="215" t="s">
        <v>130</v>
      </c>
      <c r="BK87" s="217">
        <f>BK88+BK112+BK113+BK123+BK151+BK154+BK156+BK199+BK223</f>
        <v>0</v>
      </c>
    </row>
    <row r="88" s="10" customFormat="1" ht="19.92" customHeight="1">
      <c r="B88" s="204"/>
      <c r="C88" s="205"/>
      <c r="D88" s="206" t="s">
        <v>73</v>
      </c>
      <c r="E88" s="218" t="s">
        <v>82</v>
      </c>
      <c r="F88" s="218" t="s">
        <v>131</v>
      </c>
      <c r="G88" s="205"/>
      <c r="H88" s="205"/>
      <c r="I88" s="208"/>
      <c r="J88" s="219">
        <f>BK88</f>
        <v>0</v>
      </c>
      <c r="K88" s="205"/>
      <c r="L88" s="210"/>
      <c r="M88" s="211"/>
      <c r="N88" s="212"/>
      <c r="O88" s="212"/>
      <c r="P88" s="213">
        <f>SUM(P89:P111)</f>
        <v>0</v>
      </c>
      <c r="Q88" s="212"/>
      <c r="R88" s="213">
        <f>SUM(R89:R111)</f>
        <v>2.9892030000000003</v>
      </c>
      <c r="S88" s="212"/>
      <c r="T88" s="214">
        <f>SUM(T89:T111)</f>
        <v>7074.4400000000005</v>
      </c>
      <c r="AR88" s="215" t="s">
        <v>82</v>
      </c>
      <c r="AT88" s="216" t="s">
        <v>73</v>
      </c>
      <c r="AU88" s="216" t="s">
        <v>82</v>
      </c>
      <c r="AY88" s="215" t="s">
        <v>130</v>
      </c>
      <c r="BK88" s="217">
        <f>SUM(BK89:BK111)</f>
        <v>0</v>
      </c>
    </row>
    <row r="89" s="1" customFormat="1" ht="22.8" customHeight="1">
      <c r="B89" s="45"/>
      <c r="C89" s="220" t="s">
        <v>132</v>
      </c>
      <c r="D89" s="220" t="s">
        <v>133</v>
      </c>
      <c r="E89" s="221" t="s">
        <v>134</v>
      </c>
      <c r="F89" s="222" t="s">
        <v>135</v>
      </c>
      <c r="G89" s="223" t="s">
        <v>136</v>
      </c>
      <c r="H89" s="224">
        <v>2820</v>
      </c>
      <c r="I89" s="225"/>
      <c r="J89" s="226">
        <f>ROUND(I89*H89,2)</f>
        <v>0</v>
      </c>
      <c r="K89" s="222" t="s">
        <v>21</v>
      </c>
      <c r="L89" s="71"/>
      <c r="M89" s="227" t="s">
        <v>21</v>
      </c>
      <c r="N89" s="228" t="s">
        <v>45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0.28999999999999998</v>
      </c>
      <c r="T89" s="230">
        <f>S89*H89</f>
        <v>817.79999999999995</v>
      </c>
      <c r="AR89" s="23" t="s">
        <v>137</v>
      </c>
      <c r="AT89" s="23" t="s">
        <v>133</v>
      </c>
      <c r="AU89" s="23" t="s">
        <v>84</v>
      </c>
      <c r="AY89" s="23" t="s">
        <v>130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82</v>
      </c>
      <c r="BK89" s="231">
        <f>ROUND(I89*H89,2)</f>
        <v>0</v>
      </c>
      <c r="BL89" s="23" t="s">
        <v>137</v>
      </c>
      <c r="BM89" s="23" t="s">
        <v>138</v>
      </c>
    </row>
    <row r="90" s="11" customFormat="1">
      <c r="B90" s="232"/>
      <c r="C90" s="233"/>
      <c r="D90" s="234" t="s">
        <v>139</v>
      </c>
      <c r="E90" s="235" t="s">
        <v>21</v>
      </c>
      <c r="F90" s="236" t="s">
        <v>140</v>
      </c>
      <c r="G90" s="233"/>
      <c r="H90" s="237">
        <v>2820</v>
      </c>
      <c r="I90" s="238"/>
      <c r="J90" s="233"/>
      <c r="K90" s="233"/>
      <c r="L90" s="239"/>
      <c r="M90" s="240"/>
      <c r="N90" s="241"/>
      <c r="O90" s="241"/>
      <c r="P90" s="241"/>
      <c r="Q90" s="241"/>
      <c r="R90" s="241"/>
      <c r="S90" s="241"/>
      <c r="T90" s="242"/>
      <c r="AT90" s="243" t="s">
        <v>139</v>
      </c>
      <c r="AU90" s="243" t="s">
        <v>84</v>
      </c>
      <c r="AV90" s="11" t="s">
        <v>84</v>
      </c>
      <c r="AW90" s="11" t="s">
        <v>37</v>
      </c>
      <c r="AX90" s="11" t="s">
        <v>74</v>
      </c>
      <c r="AY90" s="243" t="s">
        <v>130</v>
      </c>
    </row>
    <row r="91" s="12" customFormat="1">
      <c r="B91" s="244"/>
      <c r="C91" s="245"/>
      <c r="D91" s="234" t="s">
        <v>139</v>
      </c>
      <c r="E91" s="246" t="s">
        <v>21</v>
      </c>
      <c r="F91" s="247" t="s">
        <v>141</v>
      </c>
      <c r="G91" s="245"/>
      <c r="H91" s="248">
        <v>2820</v>
      </c>
      <c r="I91" s="249"/>
      <c r="J91" s="245"/>
      <c r="K91" s="245"/>
      <c r="L91" s="250"/>
      <c r="M91" s="251"/>
      <c r="N91" s="252"/>
      <c r="O91" s="252"/>
      <c r="P91" s="252"/>
      <c r="Q91" s="252"/>
      <c r="R91" s="252"/>
      <c r="S91" s="252"/>
      <c r="T91" s="253"/>
      <c r="AT91" s="254" t="s">
        <v>139</v>
      </c>
      <c r="AU91" s="254" t="s">
        <v>84</v>
      </c>
      <c r="AV91" s="12" t="s">
        <v>137</v>
      </c>
      <c r="AW91" s="12" t="s">
        <v>37</v>
      </c>
      <c r="AX91" s="12" t="s">
        <v>82</v>
      </c>
      <c r="AY91" s="254" t="s">
        <v>130</v>
      </c>
    </row>
    <row r="92" s="1" customFormat="1" ht="34.2" customHeight="1">
      <c r="B92" s="45"/>
      <c r="C92" s="220" t="s">
        <v>82</v>
      </c>
      <c r="D92" s="220" t="s">
        <v>133</v>
      </c>
      <c r="E92" s="221" t="s">
        <v>142</v>
      </c>
      <c r="F92" s="222" t="s">
        <v>143</v>
      </c>
      <c r="G92" s="223" t="s">
        <v>136</v>
      </c>
      <c r="H92" s="224">
        <v>12220</v>
      </c>
      <c r="I92" s="225"/>
      <c r="J92" s="226">
        <f>ROUND(I92*H92,2)</f>
        <v>0</v>
      </c>
      <c r="K92" s="222" t="s">
        <v>144</v>
      </c>
      <c r="L92" s="71"/>
      <c r="M92" s="227" t="s">
        <v>21</v>
      </c>
      <c r="N92" s="228" t="s">
        <v>45</v>
      </c>
      <c r="O92" s="46"/>
      <c r="P92" s="229">
        <f>O92*H92</f>
        <v>0</v>
      </c>
      <c r="Q92" s="229">
        <v>0.00024000000000000001</v>
      </c>
      <c r="R92" s="229">
        <f>Q92*H92</f>
        <v>2.9328000000000003</v>
      </c>
      <c r="S92" s="229">
        <v>0.51200000000000001</v>
      </c>
      <c r="T92" s="230">
        <f>S92*H92</f>
        <v>6256.6400000000003</v>
      </c>
      <c r="AR92" s="23" t="s">
        <v>137</v>
      </c>
      <c r="AT92" s="23" t="s">
        <v>133</v>
      </c>
      <c r="AU92" s="23" t="s">
        <v>84</v>
      </c>
      <c r="AY92" s="23" t="s">
        <v>130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82</v>
      </c>
      <c r="BK92" s="231">
        <f>ROUND(I92*H92,2)</f>
        <v>0</v>
      </c>
      <c r="BL92" s="23" t="s">
        <v>137</v>
      </c>
      <c r="BM92" s="23" t="s">
        <v>145</v>
      </c>
    </row>
    <row r="93" s="11" customFormat="1">
      <c r="B93" s="232"/>
      <c r="C93" s="233"/>
      <c r="D93" s="234" t="s">
        <v>139</v>
      </c>
      <c r="E93" s="235" t="s">
        <v>21</v>
      </c>
      <c r="F93" s="236" t="s">
        <v>146</v>
      </c>
      <c r="G93" s="233"/>
      <c r="H93" s="237">
        <v>12220</v>
      </c>
      <c r="I93" s="238"/>
      <c r="J93" s="233"/>
      <c r="K93" s="233"/>
      <c r="L93" s="239"/>
      <c r="M93" s="240"/>
      <c r="N93" s="241"/>
      <c r="O93" s="241"/>
      <c r="P93" s="241"/>
      <c r="Q93" s="241"/>
      <c r="R93" s="241"/>
      <c r="S93" s="241"/>
      <c r="T93" s="242"/>
      <c r="AT93" s="243" t="s">
        <v>139</v>
      </c>
      <c r="AU93" s="243" t="s">
        <v>84</v>
      </c>
      <c r="AV93" s="11" t="s">
        <v>84</v>
      </c>
      <c r="AW93" s="11" t="s">
        <v>37</v>
      </c>
      <c r="AX93" s="11" t="s">
        <v>74</v>
      </c>
      <c r="AY93" s="243" t="s">
        <v>130</v>
      </c>
    </row>
    <row r="94" s="12" customFormat="1">
      <c r="B94" s="244"/>
      <c r="C94" s="245"/>
      <c r="D94" s="234" t="s">
        <v>139</v>
      </c>
      <c r="E94" s="246" t="s">
        <v>21</v>
      </c>
      <c r="F94" s="247" t="s">
        <v>141</v>
      </c>
      <c r="G94" s="245"/>
      <c r="H94" s="248">
        <v>12220</v>
      </c>
      <c r="I94" s="249"/>
      <c r="J94" s="245"/>
      <c r="K94" s="245"/>
      <c r="L94" s="250"/>
      <c r="M94" s="251"/>
      <c r="N94" s="252"/>
      <c r="O94" s="252"/>
      <c r="P94" s="252"/>
      <c r="Q94" s="252"/>
      <c r="R94" s="252"/>
      <c r="S94" s="252"/>
      <c r="T94" s="253"/>
      <c r="AT94" s="254" t="s">
        <v>139</v>
      </c>
      <c r="AU94" s="254" t="s">
        <v>84</v>
      </c>
      <c r="AV94" s="12" t="s">
        <v>137</v>
      </c>
      <c r="AW94" s="12" t="s">
        <v>37</v>
      </c>
      <c r="AX94" s="12" t="s">
        <v>82</v>
      </c>
      <c r="AY94" s="254" t="s">
        <v>130</v>
      </c>
    </row>
    <row r="95" s="1" customFormat="1" ht="22.8" customHeight="1">
      <c r="B95" s="45"/>
      <c r="C95" s="220" t="s">
        <v>147</v>
      </c>
      <c r="D95" s="220" t="s">
        <v>133</v>
      </c>
      <c r="E95" s="221" t="s">
        <v>148</v>
      </c>
      <c r="F95" s="222" t="s">
        <v>149</v>
      </c>
      <c r="G95" s="223" t="s">
        <v>150</v>
      </c>
      <c r="H95" s="224">
        <v>500</v>
      </c>
      <c r="I95" s="225"/>
      <c r="J95" s="226">
        <f>ROUND(I95*H95,2)</f>
        <v>0</v>
      </c>
      <c r="K95" s="222" t="s">
        <v>144</v>
      </c>
      <c r="L95" s="71"/>
      <c r="M95" s="227" t="s">
        <v>21</v>
      </c>
      <c r="N95" s="228" t="s">
        <v>45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AR95" s="23" t="s">
        <v>137</v>
      </c>
      <c r="AT95" s="23" t="s">
        <v>133</v>
      </c>
      <c r="AU95" s="23" t="s">
        <v>84</v>
      </c>
      <c r="AY95" s="23" t="s">
        <v>130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82</v>
      </c>
      <c r="BK95" s="231">
        <f>ROUND(I95*H95,2)</f>
        <v>0</v>
      </c>
      <c r="BL95" s="23" t="s">
        <v>137</v>
      </c>
      <c r="BM95" s="23" t="s">
        <v>151</v>
      </c>
    </row>
    <row r="96" s="1" customFormat="1" ht="22.8" customHeight="1">
      <c r="B96" s="45"/>
      <c r="C96" s="220" t="s">
        <v>152</v>
      </c>
      <c r="D96" s="220" t="s">
        <v>133</v>
      </c>
      <c r="E96" s="221" t="s">
        <v>153</v>
      </c>
      <c r="F96" s="222" t="s">
        <v>154</v>
      </c>
      <c r="G96" s="223" t="s">
        <v>155</v>
      </c>
      <c r="H96" s="224">
        <v>70</v>
      </c>
      <c r="I96" s="225"/>
      <c r="J96" s="226">
        <f>ROUND(I96*H96,2)</f>
        <v>0</v>
      </c>
      <c r="K96" s="222" t="s">
        <v>144</v>
      </c>
      <c r="L96" s="71"/>
      <c r="M96" s="227" t="s">
        <v>21</v>
      </c>
      <c r="N96" s="228" t="s">
        <v>45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3" t="s">
        <v>137</v>
      </c>
      <c r="AT96" s="23" t="s">
        <v>133</v>
      </c>
      <c r="AU96" s="23" t="s">
        <v>84</v>
      </c>
      <c r="AY96" s="23" t="s">
        <v>130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82</v>
      </c>
      <c r="BK96" s="231">
        <f>ROUND(I96*H96,2)</f>
        <v>0</v>
      </c>
      <c r="BL96" s="23" t="s">
        <v>137</v>
      </c>
      <c r="BM96" s="23" t="s">
        <v>156</v>
      </c>
    </row>
    <row r="97" s="1" customFormat="1" ht="14.4" customHeight="1">
      <c r="B97" s="45"/>
      <c r="C97" s="220" t="s">
        <v>157</v>
      </c>
      <c r="D97" s="220" t="s">
        <v>133</v>
      </c>
      <c r="E97" s="221" t="s">
        <v>158</v>
      </c>
      <c r="F97" s="222" t="s">
        <v>159</v>
      </c>
      <c r="G97" s="223" t="s">
        <v>160</v>
      </c>
      <c r="H97" s="224">
        <v>282.01400000000001</v>
      </c>
      <c r="I97" s="225"/>
      <c r="J97" s="226">
        <f>ROUND(I97*H97,2)</f>
        <v>0</v>
      </c>
      <c r="K97" s="222" t="s">
        <v>21</v>
      </c>
      <c r="L97" s="71"/>
      <c r="M97" s="227" t="s">
        <v>21</v>
      </c>
      <c r="N97" s="228" t="s">
        <v>45</v>
      </c>
      <c r="O97" s="4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" t="s">
        <v>137</v>
      </c>
      <c r="AT97" s="23" t="s">
        <v>133</v>
      </c>
      <c r="AU97" s="23" t="s">
        <v>84</v>
      </c>
      <c r="AY97" s="23" t="s">
        <v>130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82</v>
      </c>
      <c r="BK97" s="231">
        <f>ROUND(I97*H97,2)</f>
        <v>0</v>
      </c>
      <c r="BL97" s="23" t="s">
        <v>137</v>
      </c>
      <c r="BM97" s="23" t="s">
        <v>161</v>
      </c>
    </row>
    <row r="98" s="11" customFormat="1">
      <c r="B98" s="232"/>
      <c r="C98" s="233"/>
      <c r="D98" s="234" t="s">
        <v>139</v>
      </c>
      <c r="E98" s="235" t="s">
        <v>21</v>
      </c>
      <c r="F98" s="236" t="s">
        <v>162</v>
      </c>
      <c r="G98" s="233"/>
      <c r="H98" s="237">
        <v>282.01400000000001</v>
      </c>
      <c r="I98" s="238"/>
      <c r="J98" s="233"/>
      <c r="K98" s="233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139</v>
      </c>
      <c r="AU98" s="243" t="s">
        <v>84</v>
      </c>
      <c r="AV98" s="11" t="s">
        <v>84</v>
      </c>
      <c r="AW98" s="11" t="s">
        <v>37</v>
      </c>
      <c r="AX98" s="11" t="s">
        <v>74</v>
      </c>
      <c r="AY98" s="243" t="s">
        <v>130</v>
      </c>
    </row>
    <row r="99" s="12" customFormat="1">
      <c r="B99" s="244"/>
      <c r="C99" s="245"/>
      <c r="D99" s="234" t="s">
        <v>139</v>
      </c>
      <c r="E99" s="246" t="s">
        <v>21</v>
      </c>
      <c r="F99" s="247" t="s">
        <v>141</v>
      </c>
      <c r="G99" s="245"/>
      <c r="H99" s="248">
        <v>282.01400000000001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AT99" s="254" t="s">
        <v>139</v>
      </c>
      <c r="AU99" s="254" t="s">
        <v>84</v>
      </c>
      <c r="AV99" s="12" t="s">
        <v>137</v>
      </c>
      <c r="AW99" s="12" t="s">
        <v>37</v>
      </c>
      <c r="AX99" s="12" t="s">
        <v>82</v>
      </c>
      <c r="AY99" s="254" t="s">
        <v>130</v>
      </c>
    </row>
    <row r="100" s="1" customFormat="1" ht="34.2" customHeight="1">
      <c r="B100" s="45"/>
      <c r="C100" s="220" t="s">
        <v>163</v>
      </c>
      <c r="D100" s="220" t="s">
        <v>133</v>
      </c>
      <c r="E100" s="221" t="s">
        <v>164</v>
      </c>
      <c r="F100" s="222" t="s">
        <v>165</v>
      </c>
      <c r="G100" s="223" t="s">
        <v>136</v>
      </c>
      <c r="H100" s="224">
        <v>1880.0899999999999</v>
      </c>
      <c r="I100" s="225"/>
      <c r="J100" s="226">
        <f>ROUND(I100*H100,2)</f>
        <v>0</v>
      </c>
      <c r="K100" s="222" t="s">
        <v>144</v>
      </c>
      <c r="L100" s="71"/>
      <c r="M100" s="227" t="s">
        <v>21</v>
      </c>
      <c r="N100" s="228" t="s">
        <v>45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137</v>
      </c>
      <c r="AT100" s="23" t="s">
        <v>133</v>
      </c>
      <c r="AU100" s="23" t="s">
        <v>84</v>
      </c>
      <c r="AY100" s="23" t="s">
        <v>130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82</v>
      </c>
      <c r="BK100" s="231">
        <f>ROUND(I100*H100,2)</f>
        <v>0</v>
      </c>
      <c r="BL100" s="23" t="s">
        <v>137</v>
      </c>
      <c r="BM100" s="23" t="s">
        <v>166</v>
      </c>
    </row>
    <row r="101" s="1" customFormat="1" ht="34.2" customHeight="1">
      <c r="B101" s="45"/>
      <c r="C101" s="220" t="s">
        <v>167</v>
      </c>
      <c r="D101" s="220" t="s">
        <v>133</v>
      </c>
      <c r="E101" s="221" t="s">
        <v>168</v>
      </c>
      <c r="F101" s="222" t="s">
        <v>169</v>
      </c>
      <c r="G101" s="223" t="s">
        <v>136</v>
      </c>
      <c r="H101" s="224">
        <v>1880.0899999999999</v>
      </c>
      <c r="I101" s="225"/>
      <c r="J101" s="226">
        <f>ROUND(I101*H101,2)</f>
        <v>0</v>
      </c>
      <c r="K101" s="222" t="s">
        <v>144</v>
      </c>
      <c r="L101" s="71"/>
      <c r="M101" s="227" t="s">
        <v>21</v>
      </c>
      <c r="N101" s="228" t="s">
        <v>45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" t="s">
        <v>137</v>
      </c>
      <c r="AT101" s="23" t="s">
        <v>133</v>
      </c>
      <c r="AU101" s="23" t="s">
        <v>84</v>
      </c>
      <c r="AY101" s="23" t="s">
        <v>130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82</v>
      </c>
      <c r="BK101" s="231">
        <f>ROUND(I101*H101,2)</f>
        <v>0</v>
      </c>
      <c r="BL101" s="23" t="s">
        <v>137</v>
      </c>
      <c r="BM101" s="23" t="s">
        <v>170</v>
      </c>
    </row>
    <row r="102" s="1" customFormat="1" ht="14.4" customHeight="1">
      <c r="B102" s="45"/>
      <c r="C102" s="255" t="s">
        <v>171</v>
      </c>
      <c r="D102" s="255" t="s">
        <v>172</v>
      </c>
      <c r="E102" s="256" t="s">
        <v>173</v>
      </c>
      <c r="F102" s="257" t="s">
        <v>174</v>
      </c>
      <c r="G102" s="258" t="s">
        <v>175</v>
      </c>
      <c r="H102" s="259">
        <v>56.402999999999999</v>
      </c>
      <c r="I102" s="260"/>
      <c r="J102" s="261">
        <f>ROUND(I102*H102,2)</f>
        <v>0</v>
      </c>
      <c r="K102" s="257" t="s">
        <v>144</v>
      </c>
      <c r="L102" s="262"/>
      <c r="M102" s="263" t="s">
        <v>21</v>
      </c>
      <c r="N102" s="264" t="s">
        <v>45</v>
      </c>
      <c r="O102" s="46"/>
      <c r="P102" s="229">
        <f>O102*H102</f>
        <v>0</v>
      </c>
      <c r="Q102" s="229">
        <v>0.001</v>
      </c>
      <c r="R102" s="229">
        <f>Q102*H102</f>
        <v>0.056403000000000002</v>
      </c>
      <c r="S102" s="229">
        <v>0</v>
      </c>
      <c r="T102" s="230">
        <f>S102*H102</f>
        <v>0</v>
      </c>
      <c r="AR102" s="23" t="s">
        <v>176</v>
      </c>
      <c r="AT102" s="23" t="s">
        <v>172</v>
      </c>
      <c r="AU102" s="23" t="s">
        <v>84</v>
      </c>
      <c r="AY102" s="23" t="s">
        <v>130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82</v>
      </c>
      <c r="BK102" s="231">
        <f>ROUND(I102*H102,2)</f>
        <v>0</v>
      </c>
      <c r="BL102" s="23" t="s">
        <v>137</v>
      </c>
      <c r="BM102" s="23" t="s">
        <v>177</v>
      </c>
    </row>
    <row r="103" s="11" customFormat="1">
      <c r="B103" s="232"/>
      <c r="C103" s="233"/>
      <c r="D103" s="234" t="s">
        <v>139</v>
      </c>
      <c r="E103" s="233"/>
      <c r="F103" s="236" t="s">
        <v>178</v>
      </c>
      <c r="G103" s="233"/>
      <c r="H103" s="237">
        <v>56.402999999999999</v>
      </c>
      <c r="I103" s="238"/>
      <c r="J103" s="233"/>
      <c r="K103" s="233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139</v>
      </c>
      <c r="AU103" s="243" t="s">
        <v>84</v>
      </c>
      <c r="AV103" s="11" t="s">
        <v>84</v>
      </c>
      <c r="AW103" s="11" t="s">
        <v>6</v>
      </c>
      <c r="AX103" s="11" t="s">
        <v>82</v>
      </c>
      <c r="AY103" s="243" t="s">
        <v>130</v>
      </c>
    </row>
    <row r="104" s="1" customFormat="1" ht="22.8" customHeight="1">
      <c r="B104" s="45"/>
      <c r="C104" s="220" t="s">
        <v>179</v>
      </c>
      <c r="D104" s="220" t="s">
        <v>133</v>
      </c>
      <c r="E104" s="221" t="s">
        <v>180</v>
      </c>
      <c r="F104" s="222" t="s">
        <v>181</v>
      </c>
      <c r="G104" s="223" t="s">
        <v>136</v>
      </c>
      <c r="H104" s="224">
        <v>15040</v>
      </c>
      <c r="I104" s="225"/>
      <c r="J104" s="226">
        <f>ROUND(I104*H104,2)</f>
        <v>0</v>
      </c>
      <c r="K104" s="222" t="s">
        <v>144</v>
      </c>
      <c r="L104" s="71"/>
      <c r="M104" s="227" t="s">
        <v>21</v>
      </c>
      <c r="N104" s="228" t="s">
        <v>45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" t="s">
        <v>137</v>
      </c>
      <c r="AT104" s="23" t="s">
        <v>133</v>
      </c>
      <c r="AU104" s="23" t="s">
        <v>84</v>
      </c>
      <c r="AY104" s="23" t="s">
        <v>130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82</v>
      </c>
      <c r="BK104" s="231">
        <f>ROUND(I104*H104,2)</f>
        <v>0</v>
      </c>
      <c r="BL104" s="23" t="s">
        <v>137</v>
      </c>
      <c r="BM104" s="23" t="s">
        <v>182</v>
      </c>
    </row>
    <row r="105" s="13" customFormat="1">
      <c r="B105" s="265"/>
      <c r="C105" s="266"/>
      <c r="D105" s="234" t="s">
        <v>139</v>
      </c>
      <c r="E105" s="267" t="s">
        <v>21</v>
      </c>
      <c r="F105" s="268" t="s">
        <v>183</v>
      </c>
      <c r="G105" s="266"/>
      <c r="H105" s="267" t="s">
        <v>21</v>
      </c>
      <c r="I105" s="269"/>
      <c r="J105" s="266"/>
      <c r="K105" s="266"/>
      <c r="L105" s="270"/>
      <c r="M105" s="271"/>
      <c r="N105" s="272"/>
      <c r="O105" s="272"/>
      <c r="P105" s="272"/>
      <c r="Q105" s="272"/>
      <c r="R105" s="272"/>
      <c r="S105" s="272"/>
      <c r="T105" s="273"/>
      <c r="AT105" s="274" t="s">
        <v>139</v>
      </c>
      <c r="AU105" s="274" t="s">
        <v>84</v>
      </c>
      <c r="AV105" s="13" t="s">
        <v>82</v>
      </c>
      <c r="AW105" s="13" t="s">
        <v>37</v>
      </c>
      <c r="AX105" s="13" t="s">
        <v>74</v>
      </c>
      <c r="AY105" s="274" t="s">
        <v>130</v>
      </c>
    </row>
    <row r="106" s="11" customFormat="1">
      <c r="B106" s="232"/>
      <c r="C106" s="233"/>
      <c r="D106" s="234" t="s">
        <v>139</v>
      </c>
      <c r="E106" s="235" t="s">
        <v>21</v>
      </c>
      <c r="F106" s="236" t="s">
        <v>184</v>
      </c>
      <c r="G106" s="233"/>
      <c r="H106" s="237">
        <v>15040</v>
      </c>
      <c r="I106" s="238"/>
      <c r="J106" s="233"/>
      <c r="K106" s="233"/>
      <c r="L106" s="239"/>
      <c r="M106" s="240"/>
      <c r="N106" s="241"/>
      <c r="O106" s="241"/>
      <c r="P106" s="241"/>
      <c r="Q106" s="241"/>
      <c r="R106" s="241"/>
      <c r="S106" s="241"/>
      <c r="T106" s="242"/>
      <c r="AT106" s="243" t="s">
        <v>139</v>
      </c>
      <c r="AU106" s="243" t="s">
        <v>84</v>
      </c>
      <c r="AV106" s="11" t="s">
        <v>84</v>
      </c>
      <c r="AW106" s="11" t="s">
        <v>37</v>
      </c>
      <c r="AX106" s="11" t="s">
        <v>74</v>
      </c>
      <c r="AY106" s="243" t="s">
        <v>130</v>
      </c>
    </row>
    <row r="107" s="12" customFormat="1">
      <c r="B107" s="244"/>
      <c r="C107" s="245"/>
      <c r="D107" s="234" t="s">
        <v>139</v>
      </c>
      <c r="E107" s="246" t="s">
        <v>21</v>
      </c>
      <c r="F107" s="247" t="s">
        <v>141</v>
      </c>
      <c r="G107" s="245"/>
      <c r="H107" s="248">
        <v>15040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AT107" s="254" t="s">
        <v>139</v>
      </c>
      <c r="AU107" s="254" t="s">
        <v>84</v>
      </c>
      <c r="AV107" s="12" t="s">
        <v>137</v>
      </c>
      <c r="AW107" s="12" t="s">
        <v>37</v>
      </c>
      <c r="AX107" s="12" t="s">
        <v>82</v>
      </c>
      <c r="AY107" s="254" t="s">
        <v>130</v>
      </c>
    </row>
    <row r="108" s="1" customFormat="1" ht="22.8" customHeight="1">
      <c r="B108" s="45"/>
      <c r="C108" s="220" t="s">
        <v>185</v>
      </c>
      <c r="D108" s="220" t="s">
        <v>133</v>
      </c>
      <c r="E108" s="221" t="s">
        <v>186</v>
      </c>
      <c r="F108" s="222" t="s">
        <v>187</v>
      </c>
      <c r="G108" s="223" t="s">
        <v>136</v>
      </c>
      <c r="H108" s="224">
        <v>613.45000000000005</v>
      </c>
      <c r="I108" s="225"/>
      <c r="J108" s="226">
        <f>ROUND(I108*H108,2)</f>
        <v>0</v>
      </c>
      <c r="K108" s="222" t="s">
        <v>144</v>
      </c>
      <c r="L108" s="71"/>
      <c r="M108" s="227" t="s">
        <v>21</v>
      </c>
      <c r="N108" s="228" t="s">
        <v>45</v>
      </c>
      <c r="O108" s="4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3" t="s">
        <v>137</v>
      </c>
      <c r="AT108" s="23" t="s">
        <v>133</v>
      </c>
      <c r="AU108" s="23" t="s">
        <v>84</v>
      </c>
      <c r="AY108" s="23" t="s">
        <v>130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82</v>
      </c>
      <c r="BK108" s="231">
        <f>ROUND(I108*H108,2)</f>
        <v>0</v>
      </c>
      <c r="BL108" s="23" t="s">
        <v>137</v>
      </c>
      <c r="BM108" s="23" t="s">
        <v>188</v>
      </c>
    </row>
    <row r="109" s="13" customFormat="1">
      <c r="B109" s="265"/>
      <c r="C109" s="266"/>
      <c r="D109" s="234" t="s">
        <v>139</v>
      </c>
      <c r="E109" s="267" t="s">
        <v>21</v>
      </c>
      <c r="F109" s="268" t="s">
        <v>183</v>
      </c>
      <c r="G109" s="266"/>
      <c r="H109" s="267" t="s">
        <v>21</v>
      </c>
      <c r="I109" s="269"/>
      <c r="J109" s="266"/>
      <c r="K109" s="266"/>
      <c r="L109" s="270"/>
      <c r="M109" s="271"/>
      <c r="N109" s="272"/>
      <c r="O109" s="272"/>
      <c r="P109" s="272"/>
      <c r="Q109" s="272"/>
      <c r="R109" s="272"/>
      <c r="S109" s="272"/>
      <c r="T109" s="273"/>
      <c r="AT109" s="274" t="s">
        <v>139</v>
      </c>
      <c r="AU109" s="274" t="s">
        <v>84</v>
      </c>
      <c r="AV109" s="13" t="s">
        <v>82</v>
      </c>
      <c r="AW109" s="13" t="s">
        <v>37</v>
      </c>
      <c r="AX109" s="13" t="s">
        <v>74</v>
      </c>
      <c r="AY109" s="274" t="s">
        <v>130</v>
      </c>
    </row>
    <row r="110" s="11" customFormat="1">
      <c r="B110" s="232"/>
      <c r="C110" s="233"/>
      <c r="D110" s="234" t="s">
        <v>139</v>
      </c>
      <c r="E110" s="235" t="s">
        <v>21</v>
      </c>
      <c r="F110" s="236" t="s">
        <v>189</v>
      </c>
      <c r="G110" s="233"/>
      <c r="H110" s="237">
        <v>613.45000000000005</v>
      </c>
      <c r="I110" s="238"/>
      <c r="J110" s="233"/>
      <c r="K110" s="233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139</v>
      </c>
      <c r="AU110" s="243" t="s">
        <v>84</v>
      </c>
      <c r="AV110" s="11" t="s">
        <v>84</v>
      </c>
      <c r="AW110" s="11" t="s">
        <v>37</v>
      </c>
      <c r="AX110" s="11" t="s">
        <v>74</v>
      </c>
      <c r="AY110" s="243" t="s">
        <v>130</v>
      </c>
    </row>
    <row r="111" s="12" customFormat="1">
      <c r="B111" s="244"/>
      <c r="C111" s="245"/>
      <c r="D111" s="234" t="s">
        <v>139</v>
      </c>
      <c r="E111" s="246" t="s">
        <v>21</v>
      </c>
      <c r="F111" s="247" t="s">
        <v>141</v>
      </c>
      <c r="G111" s="245"/>
      <c r="H111" s="248">
        <v>613.45000000000005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AT111" s="254" t="s">
        <v>139</v>
      </c>
      <c r="AU111" s="254" t="s">
        <v>84</v>
      </c>
      <c r="AV111" s="12" t="s">
        <v>137</v>
      </c>
      <c r="AW111" s="12" t="s">
        <v>37</v>
      </c>
      <c r="AX111" s="12" t="s">
        <v>82</v>
      </c>
      <c r="AY111" s="254" t="s">
        <v>130</v>
      </c>
    </row>
    <row r="112" s="10" customFormat="1" ht="29.88" customHeight="1">
      <c r="B112" s="204"/>
      <c r="C112" s="205"/>
      <c r="D112" s="206" t="s">
        <v>73</v>
      </c>
      <c r="E112" s="218" t="s">
        <v>84</v>
      </c>
      <c r="F112" s="218" t="s">
        <v>190</v>
      </c>
      <c r="G112" s="205"/>
      <c r="H112" s="205"/>
      <c r="I112" s="208"/>
      <c r="J112" s="219">
        <f>BK112</f>
        <v>0</v>
      </c>
      <c r="K112" s="205"/>
      <c r="L112" s="210"/>
      <c r="M112" s="211"/>
      <c r="N112" s="212"/>
      <c r="O112" s="212"/>
      <c r="P112" s="213">
        <v>0</v>
      </c>
      <c r="Q112" s="212"/>
      <c r="R112" s="213">
        <v>0</v>
      </c>
      <c r="S112" s="212"/>
      <c r="T112" s="214">
        <v>0</v>
      </c>
      <c r="AR112" s="215" t="s">
        <v>82</v>
      </c>
      <c r="AT112" s="216" t="s">
        <v>73</v>
      </c>
      <c r="AU112" s="216" t="s">
        <v>82</v>
      </c>
      <c r="AY112" s="215" t="s">
        <v>130</v>
      </c>
      <c r="BK112" s="217">
        <v>0</v>
      </c>
    </row>
    <row r="113" s="10" customFormat="1" ht="19.92" customHeight="1">
      <c r="B113" s="204"/>
      <c r="C113" s="205"/>
      <c r="D113" s="206" t="s">
        <v>73</v>
      </c>
      <c r="E113" s="218" t="s">
        <v>191</v>
      </c>
      <c r="F113" s="218" t="s">
        <v>192</v>
      </c>
      <c r="G113" s="205"/>
      <c r="H113" s="205"/>
      <c r="I113" s="208"/>
      <c r="J113" s="219">
        <f>BK113</f>
        <v>0</v>
      </c>
      <c r="K113" s="205"/>
      <c r="L113" s="210"/>
      <c r="M113" s="211"/>
      <c r="N113" s="212"/>
      <c r="O113" s="212"/>
      <c r="P113" s="213">
        <f>SUM(P114:P122)</f>
        <v>0</v>
      </c>
      <c r="Q113" s="212"/>
      <c r="R113" s="213">
        <f>SUM(R114:R122)</f>
        <v>6.0984319999999999</v>
      </c>
      <c r="S113" s="212"/>
      <c r="T113" s="214">
        <f>SUM(T114:T122)</f>
        <v>0</v>
      </c>
      <c r="AR113" s="215" t="s">
        <v>82</v>
      </c>
      <c r="AT113" s="216" t="s">
        <v>73</v>
      </c>
      <c r="AU113" s="216" t="s">
        <v>82</v>
      </c>
      <c r="AY113" s="215" t="s">
        <v>130</v>
      </c>
      <c r="BK113" s="217">
        <f>SUM(BK114:BK122)</f>
        <v>0</v>
      </c>
    </row>
    <row r="114" s="1" customFormat="1" ht="22.8" customHeight="1">
      <c r="B114" s="45"/>
      <c r="C114" s="220" t="s">
        <v>193</v>
      </c>
      <c r="D114" s="220" t="s">
        <v>133</v>
      </c>
      <c r="E114" s="221" t="s">
        <v>194</v>
      </c>
      <c r="F114" s="222" t="s">
        <v>195</v>
      </c>
      <c r="G114" s="223" t="s">
        <v>196</v>
      </c>
      <c r="H114" s="224">
        <v>96</v>
      </c>
      <c r="I114" s="225"/>
      <c r="J114" s="226">
        <f>ROUND(I114*H114,2)</f>
        <v>0</v>
      </c>
      <c r="K114" s="222" t="s">
        <v>21</v>
      </c>
      <c r="L114" s="71"/>
      <c r="M114" s="227" t="s">
        <v>21</v>
      </c>
      <c r="N114" s="228" t="s">
        <v>45</v>
      </c>
      <c r="O114" s="46"/>
      <c r="P114" s="229">
        <f>O114*H114</f>
        <v>0</v>
      </c>
      <c r="Q114" s="229">
        <v>0.00069999999999999999</v>
      </c>
      <c r="R114" s="229">
        <f>Q114*H114</f>
        <v>0.067199999999999996</v>
      </c>
      <c r="S114" s="229">
        <v>0</v>
      </c>
      <c r="T114" s="230">
        <f>S114*H114</f>
        <v>0</v>
      </c>
      <c r="AR114" s="23" t="s">
        <v>137</v>
      </c>
      <c r="AT114" s="23" t="s">
        <v>133</v>
      </c>
      <c r="AU114" s="23" t="s">
        <v>84</v>
      </c>
      <c r="AY114" s="23" t="s">
        <v>130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82</v>
      </c>
      <c r="BK114" s="231">
        <f>ROUND(I114*H114,2)</f>
        <v>0</v>
      </c>
      <c r="BL114" s="23" t="s">
        <v>137</v>
      </c>
      <c r="BM114" s="23" t="s">
        <v>197</v>
      </c>
    </row>
    <row r="115" s="1" customFormat="1" ht="14.4" customHeight="1">
      <c r="B115" s="45"/>
      <c r="C115" s="220" t="s">
        <v>198</v>
      </c>
      <c r="D115" s="220" t="s">
        <v>133</v>
      </c>
      <c r="E115" s="221" t="s">
        <v>199</v>
      </c>
      <c r="F115" s="222" t="s">
        <v>200</v>
      </c>
      <c r="G115" s="223" t="s">
        <v>160</v>
      </c>
      <c r="H115" s="224">
        <v>0.5</v>
      </c>
      <c r="I115" s="225"/>
      <c r="J115" s="226">
        <f>ROUND(I115*H115,2)</f>
        <v>0</v>
      </c>
      <c r="K115" s="222" t="s">
        <v>144</v>
      </c>
      <c r="L115" s="71"/>
      <c r="M115" s="227" t="s">
        <v>21</v>
      </c>
      <c r="N115" s="228" t="s">
        <v>45</v>
      </c>
      <c r="O115" s="46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" t="s">
        <v>137</v>
      </c>
      <c r="AT115" s="23" t="s">
        <v>133</v>
      </c>
      <c r="AU115" s="23" t="s">
        <v>84</v>
      </c>
      <c r="AY115" s="23" t="s">
        <v>130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82</v>
      </c>
      <c r="BK115" s="231">
        <f>ROUND(I115*H115,2)</f>
        <v>0</v>
      </c>
      <c r="BL115" s="23" t="s">
        <v>137</v>
      </c>
      <c r="BM115" s="23" t="s">
        <v>201</v>
      </c>
    </row>
    <row r="116" s="1" customFormat="1" ht="14.4" customHeight="1">
      <c r="B116" s="45"/>
      <c r="C116" s="220" t="s">
        <v>202</v>
      </c>
      <c r="D116" s="220" t="s">
        <v>133</v>
      </c>
      <c r="E116" s="221" t="s">
        <v>203</v>
      </c>
      <c r="F116" s="222" t="s">
        <v>204</v>
      </c>
      <c r="G116" s="223" t="s">
        <v>136</v>
      </c>
      <c r="H116" s="224">
        <v>2.2000000000000002</v>
      </c>
      <c r="I116" s="225"/>
      <c r="J116" s="226">
        <f>ROUND(I116*H116,2)</f>
        <v>0</v>
      </c>
      <c r="K116" s="222" t="s">
        <v>144</v>
      </c>
      <c r="L116" s="71"/>
      <c r="M116" s="227" t="s">
        <v>21</v>
      </c>
      <c r="N116" s="228" t="s">
        <v>45</v>
      </c>
      <c r="O116" s="46"/>
      <c r="P116" s="229">
        <f>O116*H116</f>
        <v>0</v>
      </c>
      <c r="Q116" s="229">
        <v>0.041739999999999999</v>
      </c>
      <c r="R116" s="229">
        <f>Q116*H116</f>
        <v>0.091828000000000007</v>
      </c>
      <c r="S116" s="229">
        <v>0</v>
      </c>
      <c r="T116" s="230">
        <f>S116*H116</f>
        <v>0</v>
      </c>
      <c r="AR116" s="23" t="s">
        <v>137</v>
      </c>
      <c r="AT116" s="23" t="s">
        <v>133</v>
      </c>
      <c r="AU116" s="23" t="s">
        <v>84</v>
      </c>
      <c r="AY116" s="23" t="s">
        <v>130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23" t="s">
        <v>82</v>
      </c>
      <c r="BK116" s="231">
        <f>ROUND(I116*H116,2)</f>
        <v>0</v>
      </c>
      <c r="BL116" s="23" t="s">
        <v>137</v>
      </c>
      <c r="BM116" s="23" t="s">
        <v>205</v>
      </c>
    </row>
    <row r="117" s="11" customFormat="1">
      <c r="B117" s="232"/>
      <c r="C117" s="233"/>
      <c r="D117" s="234" t="s">
        <v>139</v>
      </c>
      <c r="E117" s="235" t="s">
        <v>21</v>
      </c>
      <c r="F117" s="236" t="s">
        <v>206</v>
      </c>
      <c r="G117" s="233"/>
      <c r="H117" s="237">
        <v>2.2000000000000002</v>
      </c>
      <c r="I117" s="238"/>
      <c r="J117" s="233"/>
      <c r="K117" s="233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139</v>
      </c>
      <c r="AU117" s="243" t="s">
        <v>84</v>
      </c>
      <c r="AV117" s="11" t="s">
        <v>84</v>
      </c>
      <c r="AW117" s="11" t="s">
        <v>37</v>
      </c>
      <c r="AX117" s="11" t="s">
        <v>74</v>
      </c>
      <c r="AY117" s="243" t="s">
        <v>130</v>
      </c>
    </row>
    <row r="118" s="12" customFormat="1">
      <c r="B118" s="244"/>
      <c r="C118" s="245"/>
      <c r="D118" s="234" t="s">
        <v>139</v>
      </c>
      <c r="E118" s="246" t="s">
        <v>21</v>
      </c>
      <c r="F118" s="247" t="s">
        <v>141</v>
      </c>
      <c r="G118" s="245"/>
      <c r="H118" s="248">
        <v>2.2000000000000002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AT118" s="254" t="s">
        <v>139</v>
      </c>
      <c r="AU118" s="254" t="s">
        <v>84</v>
      </c>
      <c r="AV118" s="12" t="s">
        <v>137</v>
      </c>
      <c r="AW118" s="12" t="s">
        <v>37</v>
      </c>
      <c r="AX118" s="12" t="s">
        <v>82</v>
      </c>
      <c r="AY118" s="254" t="s">
        <v>130</v>
      </c>
    </row>
    <row r="119" s="1" customFormat="1" ht="14.4" customHeight="1">
      <c r="B119" s="45"/>
      <c r="C119" s="220" t="s">
        <v>207</v>
      </c>
      <c r="D119" s="220" t="s">
        <v>133</v>
      </c>
      <c r="E119" s="221" t="s">
        <v>208</v>
      </c>
      <c r="F119" s="222" t="s">
        <v>209</v>
      </c>
      <c r="G119" s="223" t="s">
        <v>136</v>
      </c>
      <c r="H119" s="224">
        <v>2.2000000000000002</v>
      </c>
      <c r="I119" s="225"/>
      <c r="J119" s="226">
        <f>ROUND(I119*H119,2)</f>
        <v>0</v>
      </c>
      <c r="K119" s="222" t="s">
        <v>144</v>
      </c>
      <c r="L119" s="71"/>
      <c r="M119" s="227" t="s">
        <v>21</v>
      </c>
      <c r="N119" s="228" t="s">
        <v>45</v>
      </c>
      <c r="O119" s="46"/>
      <c r="P119" s="229">
        <f>O119*H119</f>
        <v>0</v>
      </c>
      <c r="Q119" s="229">
        <v>2.0000000000000002E-05</v>
      </c>
      <c r="R119" s="229">
        <f>Q119*H119</f>
        <v>4.4000000000000006E-05</v>
      </c>
      <c r="S119" s="229">
        <v>0</v>
      </c>
      <c r="T119" s="230">
        <f>S119*H119</f>
        <v>0</v>
      </c>
      <c r="AR119" s="23" t="s">
        <v>137</v>
      </c>
      <c r="AT119" s="23" t="s">
        <v>133</v>
      </c>
      <c r="AU119" s="23" t="s">
        <v>84</v>
      </c>
      <c r="AY119" s="23" t="s">
        <v>130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23" t="s">
        <v>82</v>
      </c>
      <c r="BK119" s="231">
        <f>ROUND(I119*H119,2)</f>
        <v>0</v>
      </c>
      <c r="BL119" s="23" t="s">
        <v>137</v>
      </c>
      <c r="BM119" s="23" t="s">
        <v>210</v>
      </c>
    </row>
    <row r="120" s="1" customFormat="1" ht="22.8" customHeight="1">
      <c r="B120" s="45"/>
      <c r="C120" s="220" t="s">
        <v>211</v>
      </c>
      <c r="D120" s="220" t="s">
        <v>133</v>
      </c>
      <c r="E120" s="221" t="s">
        <v>212</v>
      </c>
      <c r="F120" s="222" t="s">
        <v>213</v>
      </c>
      <c r="G120" s="223" t="s">
        <v>160</v>
      </c>
      <c r="H120" s="224">
        <v>2</v>
      </c>
      <c r="I120" s="225"/>
      <c r="J120" s="226">
        <f>ROUND(I120*H120,2)</f>
        <v>0</v>
      </c>
      <c r="K120" s="222" t="s">
        <v>21</v>
      </c>
      <c r="L120" s="71"/>
      <c r="M120" s="227" t="s">
        <v>21</v>
      </c>
      <c r="N120" s="228" t="s">
        <v>45</v>
      </c>
      <c r="O120" s="46"/>
      <c r="P120" s="229">
        <f>O120*H120</f>
        <v>0</v>
      </c>
      <c r="Q120" s="229">
        <v>2.6843599999999999</v>
      </c>
      <c r="R120" s="229">
        <f>Q120*H120</f>
        <v>5.3687199999999997</v>
      </c>
      <c r="S120" s="229">
        <v>0</v>
      </c>
      <c r="T120" s="230">
        <f>S120*H120</f>
        <v>0</v>
      </c>
      <c r="AR120" s="23" t="s">
        <v>137</v>
      </c>
      <c r="AT120" s="23" t="s">
        <v>133</v>
      </c>
      <c r="AU120" s="23" t="s">
        <v>84</v>
      </c>
      <c r="AY120" s="23" t="s">
        <v>130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23" t="s">
        <v>82</v>
      </c>
      <c r="BK120" s="231">
        <f>ROUND(I120*H120,2)</f>
        <v>0</v>
      </c>
      <c r="BL120" s="23" t="s">
        <v>137</v>
      </c>
      <c r="BM120" s="23" t="s">
        <v>214</v>
      </c>
    </row>
    <row r="121" s="1" customFormat="1" ht="14.4" customHeight="1">
      <c r="B121" s="45"/>
      <c r="C121" s="220" t="s">
        <v>215</v>
      </c>
      <c r="D121" s="220" t="s">
        <v>133</v>
      </c>
      <c r="E121" s="221" t="s">
        <v>216</v>
      </c>
      <c r="F121" s="222" t="s">
        <v>217</v>
      </c>
      <c r="G121" s="223" t="s">
        <v>218</v>
      </c>
      <c r="H121" s="224">
        <v>8</v>
      </c>
      <c r="I121" s="225"/>
      <c r="J121" s="226">
        <f>ROUND(I121*H121,2)</f>
        <v>0</v>
      </c>
      <c r="K121" s="222" t="s">
        <v>144</v>
      </c>
      <c r="L121" s="71"/>
      <c r="M121" s="227" t="s">
        <v>21</v>
      </c>
      <c r="N121" s="228" t="s">
        <v>45</v>
      </c>
      <c r="O121" s="46"/>
      <c r="P121" s="229">
        <f>O121*H121</f>
        <v>0</v>
      </c>
      <c r="Q121" s="229">
        <v>0.00033</v>
      </c>
      <c r="R121" s="229">
        <f>Q121*H121</f>
        <v>0.00264</v>
      </c>
      <c r="S121" s="229">
        <v>0</v>
      </c>
      <c r="T121" s="230">
        <f>S121*H121</f>
        <v>0</v>
      </c>
      <c r="AR121" s="23" t="s">
        <v>137</v>
      </c>
      <c r="AT121" s="23" t="s">
        <v>133</v>
      </c>
      <c r="AU121" s="23" t="s">
        <v>84</v>
      </c>
      <c r="AY121" s="23" t="s">
        <v>130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23" t="s">
        <v>82</v>
      </c>
      <c r="BK121" s="231">
        <f>ROUND(I121*H121,2)</f>
        <v>0</v>
      </c>
      <c r="BL121" s="23" t="s">
        <v>137</v>
      </c>
      <c r="BM121" s="23" t="s">
        <v>219</v>
      </c>
    </row>
    <row r="122" s="1" customFormat="1" ht="22.8" customHeight="1">
      <c r="B122" s="45"/>
      <c r="C122" s="255" t="s">
        <v>220</v>
      </c>
      <c r="D122" s="255" t="s">
        <v>172</v>
      </c>
      <c r="E122" s="256" t="s">
        <v>221</v>
      </c>
      <c r="F122" s="257" t="s">
        <v>222</v>
      </c>
      <c r="G122" s="258" t="s">
        <v>218</v>
      </c>
      <c r="H122" s="259">
        <v>8</v>
      </c>
      <c r="I122" s="260"/>
      <c r="J122" s="261">
        <f>ROUND(I122*H122,2)</f>
        <v>0</v>
      </c>
      <c r="K122" s="257" t="s">
        <v>144</v>
      </c>
      <c r="L122" s="262"/>
      <c r="M122" s="263" t="s">
        <v>21</v>
      </c>
      <c r="N122" s="264" t="s">
        <v>45</v>
      </c>
      <c r="O122" s="46"/>
      <c r="P122" s="229">
        <f>O122*H122</f>
        <v>0</v>
      </c>
      <c r="Q122" s="229">
        <v>0.070999999999999994</v>
      </c>
      <c r="R122" s="229">
        <f>Q122*H122</f>
        <v>0.56799999999999995</v>
      </c>
      <c r="S122" s="229">
        <v>0</v>
      </c>
      <c r="T122" s="230">
        <f>S122*H122</f>
        <v>0</v>
      </c>
      <c r="AR122" s="23" t="s">
        <v>176</v>
      </c>
      <c r="AT122" s="23" t="s">
        <v>172</v>
      </c>
      <c r="AU122" s="23" t="s">
        <v>84</v>
      </c>
      <c r="AY122" s="23" t="s">
        <v>130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23" t="s">
        <v>82</v>
      </c>
      <c r="BK122" s="231">
        <f>ROUND(I122*H122,2)</f>
        <v>0</v>
      </c>
      <c r="BL122" s="23" t="s">
        <v>137</v>
      </c>
      <c r="BM122" s="23" t="s">
        <v>223</v>
      </c>
    </row>
    <row r="123" s="10" customFormat="1" ht="29.88" customHeight="1">
      <c r="B123" s="204"/>
      <c r="C123" s="205"/>
      <c r="D123" s="206" t="s">
        <v>73</v>
      </c>
      <c r="E123" s="218" t="s">
        <v>224</v>
      </c>
      <c r="F123" s="218" t="s">
        <v>225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SUM(P124:P150)</f>
        <v>0</v>
      </c>
      <c r="Q123" s="212"/>
      <c r="R123" s="213">
        <f>SUM(R124:R150)</f>
        <v>846</v>
      </c>
      <c r="S123" s="212"/>
      <c r="T123" s="214">
        <f>SUM(T124:T150)</f>
        <v>0</v>
      </c>
      <c r="AR123" s="215" t="s">
        <v>82</v>
      </c>
      <c r="AT123" s="216" t="s">
        <v>73</v>
      </c>
      <c r="AU123" s="216" t="s">
        <v>82</v>
      </c>
      <c r="AY123" s="215" t="s">
        <v>130</v>
      </c>
      <c r="BK123" s="217">
        <f>SUM(BK124:BK150)</f>
        <v>0</v>
      </c>
    </row>
    <row r="124" s="1" customFormat="1" ht="22.8" customHeight="1">
      <c r="B124" s="45"/>
      <c r="C124" s="220" t="s">
        <v>226</v>
      </c>
      <c r="D124" s="220" t="s">
        <v>133</v>
      </c>
      <c r="E124" s="221" t="s">
        <v>227</v>
      </c>
      <c r="F124" s="222" t="s">
        <v>228</v>
      </c>
      <c r="G124" s="223" t="s">
        <v>136</v>
      </c>
      <c r="H124" s="224">
        <v>2820</v>
      </c>
      <c r="I124" s="225"/>
      <c r="J124" s="226">
        <f>ROUND(I124*H124,2)</f>
        <v>0</v>
      </c>
      <c r="K124" s="222" t="s">
        <v>21</v>
      </c>
      <c r="L124" s="71"/>
      <c r="M124" s="227" t="s">
        <v>21</v>
      </c>
      <c r="N124" s="228" t="s">
        <v>45</v>
      </c>
      <c r="O124" s="46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AR124" s="23" t="s">
        <v>137</v>
      </c>
      <c r="AT124" s="23" t="s">
        <v>133</v>
      </c>
      <c r="AU124" s="23" t="s">
        <v>84</v>
      </c>
      <c r="AY124" s="23" t="s">
        <v>130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23" t="s">
        <v>82</v>
      </c>
      <c r="BK124" s="231">
        <f>ROUND(I124*H124,2)</f>
        <v>0</v>
      </c>
      <c r="BL124" s="23" t="s">
        <v>137</v>
      </c>
      <c r="BM124" s="23" t="s">
        <v>229</v>
      </c>
    </row>
    <row r="125" s="13" customFormat="1">
      <c r="B125" s="265"/>
      <c r="C125" s="266"/>
      <c r="D125" s="234" t="s">
        <v>139</v>
      </c>
      <c r="E125" s="267" t="s">
        <v>21</v>
      </c>
      <c r="F125" s="268" t="s">
        <v>230</v>
      </c>
      <c r="G125" s="266"/>
      <c r="H125" s="267" t="s">
        <v>21</v>
      </c>
      <c r="I125" s="269"/>
      <c r="J125" s="266"/>
      <c r="K125" s="266"/>
      <c r="L125" s="270"/>
      <c r="M125" s="271"/>
      <c r="N125" s="272"/>
      <c r="O125" s="272"/>
      <c r="P125" s="272"/>
      <c r="Q125" s="272"/>
      <c r="R125" s="272"/>
      <c r="S125" s="272"/>
      <c r="T125" s="273"/>
      <c r="AT125" s="274" t="s">
        <v>139</v>
      </c>
      <c r="AU125" s="274" t="s">
        <v>84</v>
      </c>
      <c r="AV125" s="13" t="s">
        <v>82</v>
      </c>
      <c r="AW125" s="13" t="s">
        <v>37</v>
      </c>
      <c r="AX125" s="13" t="s">
        <v>74</v>
      </c>
      <c r="AY125" s="274" t="s">
        <v>130</v>
      </c>
    </row>
    <row r="126" s="13" customFormat="1">
      <c r="B126" s="265"/>
      <c r="C126" s="266"/>
      <c r="D126" s="234" t="s">
        <v>139</v>
      </c>
      <c r="E126" s="267" t="s">
        <v>21</v>
      </c>
      <c r="F126" s="268" t="s">
        <v>231</v>
      </c>
      <c r="G126" s="266"/>
      <c r="H126" s="267" t="s">
        <v>21</v>
      </c>
      <c r="I126" s="269"/>
      <c r="J126" s="266"/>
      <c r="K126" s="266"/>
      <c r="L126" s="270"/>
      <c r="M126" s="271"/>
      <c r="N126" s="272"/>
      <c r="O126" s="272"/>
      <c r="P126" s="272"/>
      <c r="Q126" s="272"/>
      <c r="R126" s="272"/>
      <c r="S126" s="272"/>
      <c r="T126" s="273"/>
      <c r="AT126" s="274" t="s">
        <v>139</v>
      </c>
      <c r="AU126" s="274" t="s">
        <v>84</v>
      </c>
      <c r="AV126" s="13" t="s">
        <v>82</v>
      </c>
      <c r="AW126" s="13" t="s">
        <v>37</v>
      </c>
      <c r="AX126" s="13" t="s">
        <v>74</v>
      </c>
      <c r="AY126" s="274" t="s">
        <v>130</v>
      </c>
    </row>
    <row r="127" s="11" customFormat="1">
      <c r="B127" s="232"/>
      <c r="C127" s="233"/>
      <c r="D127" s="234" t="s">
        <v>139</v>
      </c>
      <c r="E127" s="235" t="s">
        <v>21</v>
      </c>
      <c r="F127" s="236" t="s">
        <v>232</v>
      </c>
      <c r="G127" s="233"/>
      <c r="H127" s="237">
        <v>2820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139</v>
      </c>
      <c r="AU127" s="243" t="s">
        <v>84</v>
      </c>
      <c r="AV127" s="11" t="s">
        <v>84</v>
      </c>
      <c r="AW127" s="11" t="s">
        <v>37</v>
      </c>
      <c r="AX127" s="11" t="s">
        <v>74</v>
      </c>
      <c r="AY127" s="243" t="s">
        <v>130</v>
      </c>
    </row>
    <row r="128" s="12" customFormat="1">
      <c r="B128" s="244"/>
      <c r="C128" s="245"/>
      <c r="D128" s="234" t="s">
        <v>139</v>
      </c>
      <c r="E128" s="246" t="s">
        <v>21</v>
      </c>
      <c r="F128" s="247" t="s">
        <v>141</v>
      </c>
      <c r="G128" s="245"/>
      <c r="H128" s="248">
        <v>2820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AT128" s="254" t="s">
        <v>139</v>
      </c>
      <c r="AU128" s="254" t="s">
        <v>84</v>
      </c>
      <c r="AV128" s="12" t="s">
        <v>137</v>
      </c>
      <c r="AW128" s="12" t="s">
        <v>37</v>
      </c>
      <c r="AX128" s="12" t="s">
        <v>82</v>
      </c>
      <c r="AY128" s="254" t="s">
        <v>130</v>
      </c>
    </row>
    <row r="129" s="1" customFormat="1" ht="34.2" customHeight="1">
      <c r="B129" s="45"/>
      <c r="C129" s="220" t="s">
        <v>233</v>
      </c>
      <c r="D129" s="220" t="s">
        <v>133</v>
      </c>
      <c r="E129" s="221" t="s">
        <v>234</v>
      </c>
      <c r="F129" s="222" t="s">
        <v>235</v>
      </c>
      <c r="G129" s="223" t="s">
        <v>136</v>
      </c>
      <c r="H129" s="224">
        <v>13630</v>
      </c>
      <c r="I129" s="225"/>
      <c r="J129" s="226">
        <f>ROUND(I129*H129,2)</f>
        <v>0</v>
      </c>
      <c r="K129" s="222" t="s">
        <v>144</v>
      </c>
      <c r="L129" s="71"/>
      <c r="M129" s="227" t="s">
        <v>21</v>
      </c>
      <c r="N129" s="228" t="s">
        <v>45</v>
      </c>
      <c r="O129" s="46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AR129" s="23" t="s">
        <v>137</v>
      </c>
      <c r="AT129" s="23" t="s">
        <v>133</v>
      </c>
      <c r="AU129" s="23" t="s">
        <v>84</v>
      </c>
      <c r="AY129" s="23" t="s">
        <v>130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23" t="s">
        <v>82</v>
      </c>
      <c r="BK129" s="231">
        <f>ROUND(I129*H129,2)</f>
        <v>0</v>
      </c>
      <c r="BL129" s="23" t="s">
        <v>137</v>
      </c>
      <c r="BM129" s="23" t="s">
        <v>236</v>
      </c>
    </row>
    <row r="130" s="11" customFormat="1">
      <c r="B130" s="232"/>
      <c r="C130" s="233"/>
      <c r="D130" s="234" t="s">
        <v>139</v>
      </c>
      <c r="E130" s="235" t="s">
        <v>21</v>
      </c>
      <c r="F130" s="236" t="s">
        <v>237</v>
      </c>
      <c r="G130" s="233"/>
      <c r="H130" s="237">
        <v>13630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139</v>
      </c>
      <c r="AU130" s="243" t="s">
        <v>84</v>
      </c>
      <c r="AV130" s="11" t="s">
        <v>84</v>
      </c>
      <c r="AW130" s="11" t="s">
        <v>37</v>
      </c>
      <c r="AX130" s="11" t="s">
        <v>74</v>
      </c>
      <c r="AY130" s="243" t="s">
        <v>130</v>
      </c>
    </row>
    <row r="131" s="12" customFormat="1">
      <c r="B131" s="244"/>
      <c r="C131" s="245"/>
      <c r="D131" s="234" t="s">
        <v>139</v>
      </c>
      <c r="E131" s="246" t="s">
        <v>21</v>
      </c>
      <c r="F131" s="247" t="s">
        <v>141</v>
      </c>
      <c r="G131" s="245"/>
      <c r="H131" s="248">
        <v>13630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AT131" s="254" t="s">
        <v>139</v>
      </c>
      <c r="AU131" s="254" t="s">
        <v>84</v>
      </c>
      <c r="AV131" s="12" t="s">
        <v>137</v>
      </c>
      <c r="AW131" s="12" t="s">
        <v>37</v>
      </c>
      <c r="AX131" s="12" t="s">
        <v>82</v>
      </c>
      <c r="AY131" s="254" t="s">
        <v>130</v>
      </c>
    </row>
    <row r="132" s="1" customFormat="1" ht="14.4" customHeight="1">
      <c r="B132" s="45"/>
      <c r="C132" s="220" t="s">
        <v>238</v>
      </c>
      <c r="D132" s="220" t="s">
        <v>133</v>
      </c>
      <c r="E132" s="221" t="s">
        <v>239</v>
      </c>
      <c r="F132" s="222" t="s">
        <v>240</v>
      </c>
      <c r="G132" s="223" t="s">
        <v>160</v>
      </c>
      <c r="H132" s="224">
        <v>423</v>
      </c>
      <c r="I132" s="225"/>
      <c r="J132" s="226">
        <f>ROUND(I132*H132,2)</f>
        <v>0</v>
      </c>
      <c r="K132" s="222" t="s">
        <v>144</v>
      </c>
      <c r="L132" s="71"/>
      <c r="M132" s="227" t="s">
        <v>21</v>
      </c>
      <c r="N132" s="228" t="s">
        <v>45</v>
      </c>
      <c r="O132" s="46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AR132" s="23" t="s">
        <v>137</v>
      </c>
      <c r="AT132" s="23" t="s">
        <v>133</v>
      </c>
      <c r="AU132" s="23" t="s">
        <v>84</v>
      </c>
      <c r="AY132" s="23" t="s">
        <v>130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23" t="s">
        <v>82</v>
      </c>
      <c r="BK132" s="231">
        <f>ROUND(I132*H132,2)</f>
        <v>0</v>
      </c>
      <c r="BL132" s="23" t="s">
        <v>137</v>
      </c>
      <c r="BM132" s="23" t="s">
        <v>241</v>
      </c>
    </row>
    <row r="133" s="11" customFormat="1">
      <c r="B133" s="232"/>
      <c r="C133" s="233"/>
      <c r="D133" s="234" t="s">
        <v>139</v>
      </c>
      <c r="E133" s="235" t="s">
        <v>21</v>
      </c>
      <c r="F133" s="236" t="s">
        <v>242</v>
      </c>
      <c r="G133" s="233"/>
      <c r="H133" s="237">
        <v>423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139</v>
      </c>
      <c r="AU133" s="243" t="s">
        <v>84</v>
      </c>
      <c r="AV133" s="11" t="s">
        <v>84</v>
      </c>
      <c r="AW133" s="11" t="s">
        <v>37</v>
      </c>
      <c r="AX133" s="11" t="s">
        <v>74</v>
      </c>
      <c r="AY133" s="243" t="s">
        <v>130</v>
      </c>
    </row>
    <row r="134" s="12" customFormat="1">
      <c r="B134" s="244"/>
      <c r="C134" s="245"/>
      <c r="D134" s="234" t="s">
        <v>139</v>
      </c>
      <c r="E134" s="246" t="s">
        <v>21</v>
      </c>
      <c r="F134" s="247" t="s">
        <v>141</v>
      </c>
      <c r="G134" s="245"/>
      <c r="H134" s="248">
        <v>423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AT134" s="254" t="s">
        <v>139</v>
      </c>
      <c r="AU134" s="254" t="s">
        <v>84</v>
      </c>
      <c r="AV134" s="12" t="s">
        <v>137</v>
      </c>
      <c r="AW134" s="12" t="s">
        <v>37</v>
      </c>
      <c r="AX134" s="12" t="s">
        <v>82</v>
      </c>
      <c r="AY134" s="254" t="s">
        <v>130</v>
      </c>
    </row>
    <row r="135" s="1" customFormat="1" ht="14.4" customHeight="1">
      <c r="B135" s="45"/>
      <c r="C135" s="255" t="s">
        <v>243</v>
      </c>
      <c r="D135" s="255" t="s">
        <v>172</v>
      </c>
      <c r="E135" s="256" t="s">
        <v>244</v>
      </c>
      <c r="F135" s="257" t="s">
        <v>245</v>
      </c>
      <c r="G135" s="258" t="s">
        <v>246</v>
      </c>
      <c r="H135" s="259">
        <v>846</v>
      </c>
      <c r="I135" s="260"/>
      <c r="J135" s="261">
        <f>ROUND(I135*H135,2)</f>
        <v>0</v>
      </c>
      <c r="K135" s="257" t="s">
        <v>144</v>
      </c>
      <c r="L135" s="262"/>
      <c r="M135" s="263" t="s">
        <v>21</v>
      </c>
      <c r="N135" s="264" t="s">
        <v>45</v>
      </c>
      <c r="O135" s="46"/>
      <c r="P135" s="229">
        <f>O135*H135</f>
        <v>0</v>
      </c>
      <c r="Q135" s="229">
        <v>1</v>
      </c>
      <c r="R135" s="229">
        <f>Q135*H135</f>
        <v>846</v>
      </c>
      <c r="S135" s="229">
        <v>0</v>
      </c>
      <c r="T135" s="230">
        <f>S135*H135</f>
        <v>0</v>
      </c>
      <c r="AR135" s="23" t="s">
        <v>176</v>
      </c>
      <c r="AT135" s="23" t="s">
        <v>172</v>
      </c>
      <c r="AU135" s="23" t="s">
        <v>84</v>
      </c>
      <c r="AY135" s="23" t="s">
        <v>130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23" t="s">
        <v>82</v>
      </c>
      <c r="BK135" s="231">
        <f>ROUND(I135*H135,2)</f>
        <v>0</v>
      </c>
      <c r="BL135" s="23" t="s">
        <v>137</v>
      </c>
      <c r="BM135" s="23" t="s">
        <v>247</v>
      </c>
    </row>
    <row r="136" s="11" customFormat="1">
      <c r="B136" s="232"/>
      <c r="C136" s="233"/>
      <c r="D136" s="234" t="s">
        <v>139</v>
      </c>
      <c r="E136" s="235" t="s">
        <v>21</v>
      </c>
      <c r="F136" s="236" t="s">
        <v>248</v>
      </c>
      <c r="G136" s="233"/>
      <c r="H136" s="237">
        <v>846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AT136" s="243" t="s">
        <v>139</v>
      </c>
      <c r="AU136" s="243" t="s">
        <v>84</v>
      </c>
      <c r="AV136" s="11" t="s">
        <v>84</v>
      </c>
      <c r="AW136" s="11" t="s">
        <v>37</v>
      </c>
      <c r="AX136" s="11" t="s">
        <v>74</v>
      </c>
      <c r="AY136" s="243" t="s">
        <v>130</v>
      </c>
    </row>
    <row r="137" s="12" customFormat="1">
      <c r="B137" s="244"/>
      <c r="C137" s="245"/>
      <c r="D137" s="234" t="s">
        <v>139</v>
      </c>
      <c r="E137" s="246" t="s">
        <v>21</v>
      </c>
      <c r="F137" s="247" t="s">
        <v>141</v>
      </c>
      <c r="G137" s="245"/>
      <c r="H137" s="248">
        <v>846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AT137" s="254" t="s">
        <v>139</v>
      </c>
      <c r="AU137" s="254" t="s">
        <v>84</v>
      </c>
      <c r="AV137" s="12" t="s">
        <v>137</v>
      </c>
      <c r="AW137" s="12" t="s">
        <v>37</v>
      </c>
      <c r="AX137" s="12" t="s">
        <v>82</v>
      </c>
      <c r="AY137" s="254" t="s">
        <v>130</v>
      </c>
    </row>
    <row r="138" s="1" customFormat="1" ht="14.4" customHeight="1">
      <c r="B138" s="45"/>
      <c r="C138" s="220" t="s">
        <v>249</v>
      </c>
      <c r="D138" s="220" t="s">
        <v>133</v>
      </c>
      <c r="E138" s="221" t="s">
        <v>250</v>
      </c>
      <c r="F138" s="222" t="s">
        <v>251</v>
      </c>
      <c r="G138" s="223" t="s">
        <v>136</v>
      </c>
      <c r="H138" s="224">
        <v>26790</v>
      </c>
      <c r="I138" s="225"/>
      <c r="J138" s="226">
        <f>ROUND(I138*H138,2)</f>
        <v>0</v>
      </c>
      <c r="K138" s="222" t="s">
        <v>21</v>
      </c>
      <c r="L138" s="71"/>
      <c r="M138" s="227" t="s">
        <v>21</v>
      </c>
      <c r="N138" s="228" t="s">
        <v>45</v>
      </c>
      <c r="O138" s="46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AR138" s="23" t="s">
        <v>137</v>
      </c>
      <c r="AT138" s="23" t="s">
        <v>133</v>
      </c>
      <c r="AU138" s="23" t="s">
        <v>84</v>
      </c>
      <c r="AY138" s="23" t="s">
        <v>130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23" t="s">
        <v>82</v>
      </c>
      <c r="BK138" s="231">
        <f>ROUND(I138*H138,2)</f>
        <v>0</v>
      </c>
      <c r="BL138" s="23" t="s">
        <v>137</v>
      </c>
      <c r="BM138" s="23" t="s">
        <v>252</v>
      </c>
    </row>
    <row r="139" s="11" customFormat="1">
      <c r="B139" s="232"/>
      <c r="C139" s="233"/>
      <c r="D139" s="234" t="s">
        <v>139</v>
      </c>
      <c r="E139" s="235" t="s">
        <v>21</v>
      </c>
      <c r="F139" s="236" t="s">
        <v>253</v>
      </c>
      <c r="G139" s="233"/>
      <c r="H139" s="237">
        <v>13160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AT139" s="243" t="s">
        <v>139</v>
      </c>
      <c r="AU139" s="243" t="s">
        <v>84</v>
      </c>
      <c r="AV139" s="11" t="s">
        <v>84</v>
      </c>
      <c r="AW139" s="11" t="s">
        <v>37</v>
      </c>
      <c r="AX139" s="11" t="s">
        <v>74</v>
      </c>
      <c r="AY139" s="243" t="s">
        <v>130</v>
      </c>
    </row>
    <row r="140" s="11" customFormat="1">
      <c r="B140" s="232"/>
      <c r="C140" s="233"/>
      <c r="D140" s="234" t="s">
        <v>139</v>
      </c>
      <c r="E140" s="235" t="s">
        <v>21</v>
      </c>
      <c r="F140" s="236" t="s">
        <v>237</v>
      </c>
      <c r="G140" s="233"/>
      <c r="H140" s="237">
        <v>13630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139</v>
      </c>
      <c r="AU140" s="243" t="s">
        <v>84</v>
      </c>
      <c r="AV140" s="11" t="s">
        <v>84</v>
      </c>
      <c r="AW140" s="11" t="s">
        <v>37</v>
      </c>
      <c r="AX140" s="11" t="s">
        <v>74</v>
      </c>
      <c r="AY140" s="243" t="s">
        <v>130</v>
      </c>
    </row>
    <row r="141" s="12" customFormat="1">
      <c r="B141" s="244"/>
      <c r="C141" s="245"/>
      <c r="D141" s="234" t="s">
        <v>139</v>
      </c>
      <c r="E141" s="246" t="s">
        <v>21</v>
      </c>
      <c r="F141" s="247" t="s">
        <v>141</v>
      </c>
      <c r="G141" s="245"/>
      <c r="H141" s="248">
        <v>26790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AT141" s="254" t="s">
        <v>139</v>
      </c>
      <c r="AU141" s="254" t="s">
        <v>84</v>
      </c>
      <c r="AV141" s="12" t="s">
        <v>137</v>
      </c>
      <c r="AW141" s="12" t="s">
        <v>37</v>
      </c>
      <c r="AX141" s="12" t="s">
        <v>82</v>
      </c>
      <c r="AY141" s="254" t="s">
        <v>130</v>
      </c>
    </row>
    <row r="142" s="1" customFormat="1" ht="14.4" customHeight="1">
      <c r="B142" s="45"/>
      <c r="C142" s="220" t="s">
        <v>254</v>
      </c>
      <c r="D142" s="220" t="s">
        <v>133</v>
      </c>
      <c r="E142" s="221" t="s">
        <v>255</v>
      </c>
      <c r="F142" s="222" t="s">
        <v>256</v>
      </c>
      <c r="G142" s="223" t="s">
        <v>136</v>
      </c>
      <c r="H142" s="224">
        <v>14100</v>
      </c>
      <c r="I142" s="225"/>
      <c r="J142" s="226">
        <f>ROUND(I142*H142,2)</f>
        <v>0</v>
      </c>
      <c r="K142" s="222" t="s">
        <v>21</v>
      </c>
      <c r="L142" s="71"/>
      <c r="M142" s="227" t="s">
        <v>21</v>
      </c>
      <c r="N142" s="228" t="s">
        <v>45</v>
      </c>
      <c r="O142" s="46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AR142" s="23" t="s">
        <v>137</v>
      </c>
      <c r="AT142" s="23" t="s">
        <v>133</v>
      </c>
      <c r="AU142" s="23" t="s">
        <v>84</v>
      </c>
      <c r="AY142" s="23" t="s">
        <v>130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23" t="s">
        <v>82</v>
      </c>
      <c r="BK142" s="231">
        <f>ROUND(I142*H142,2)</f>
        <v>0</v>
      </c>
      <c r="BL142" s="23" t="s">
        <v>137</v>
      </c>
      <c r="BM142" s="23" t="s">
        <v>257</v>
      </c>
    </row>
    <row r="143" s="11" customFormat="1">
      <c r="B143" s="232"/>
      <c r="C143" s="233"/>
      <c r="D143" s="234" t="s">
        <v>139</v>
      </c>
      <c r="E143" s="235" t="s">
        <v>21</v>
      </c>
      <c r="F143" s="236" t="s">
        <v>258</v>
      </c>
      <c r="G143" s="233"/>
      <c r="H143" s="237">
        <v>14100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139</v>
      </c>
      <c r="AU143" s="243" t="s">
        <v>84</v>
      </c>
      <c r="AV143" s="11" t="s">
        <v>84</v>
      </c>
      <c r="AW143" s="11" t="s">
        <v>37</v>
      </c>
      <c r="AX143" s="11" t="s">
        <v>74</v>
      </c>
      <c r="AY143" s="243" t="s">
        <v>130</v>
      </c>
    </row>
    <row r="144" s="12" customFormat="1">
      <c r="B144" s="244"/>
      <c r="C144" s="245"/>
      <c r="D144" s="234" t="s">
        <v>139</v>
      </c>
      <c r="E144" s="246" t="s">
        <v>21</v>
      </c>
      <c r="F144" s="247" t="s">
        <v>141</v>
      </c>
      <c r="G144" s="245"/>
      <c r="H144" s="248">
        <v>14100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AT144" s="254" t="s">
        <v>139</v>
      </c>
      <c r="AU144" s="254" t="s">
        <v>84</v>
      </c>
      <c r="AV144" s="12" t="s">
        <v>137</v>
      </c>
      <c r="AW144" s="12" t="s">
        <v>37</v>
      </c>
      <c r="AX144" s="12" t="s">
        <v>82</v>
      </c>
      <c r="AY144" s="254" t="s">
        <v>130</v>
      </c>
    </row>
    <row r="145" s="1" customFormat="1" ht="22.8" customHeight="1">
      <c r="B145" s="45"/>
      <c r="C145" s="220" t="s">
        <v>259</v>
      </c>
      <c r="D145" s="220" t="s">
        <v>133</v>
      </c>
      <c r="E145" s="221" t="s">
        <v>260</v>
      </c>
      <c r="F145" s="222" t="s">
        <v>261</v>
      </c>
      <c r="G145" s="223" t="s">
        <v>136</v>
      </c>
      <c r="H145" s="224">
        <v>12220</v>
      </c>
      <c r="I145" s="225"/>
      <c r="J145" s="226">
        <f>ROUND(I145*H145,2)</f>
        <v>0</v>
      </c>
      <c r="K145" s="222" t="s">
        <v>21</v>
      </c>
      <c r="L145" s="71"/>
      <c r="M145" s="227" t="s">
        <v>21</v>
      </c>
      <c r="N145" s="228" t="s">
        <v>45</v>
      </c>
      <c r="O145" s="46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AR145" s="23" t="s">
        <v>137</v>
      </c>
      <c r="AT145" s="23" t="s">
        <v>133</v>
      </c>
      <c r="AU145" s="23" t="s">
        <v>84</v>
      </c>
      <c r="AY145" s="23" t="s">
        <v>130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23" t="s">
        <v>82</v>
      </c>
      <c r="BK145" s="231">
        <f>ROUND(I145*H145,2)</f>
        <v>0</v>
      </c>
      <c r="BL145" s="23" t="s">
        <v>137</v>
      </c>
      <c r="BM145" s="23" t="s">
        <v>262</v>
      </c>
    </row>
    <row r="146" s="11" customFormat="1">
      <c r="B146" s="232"/>
      <c r="C146" s="233"/>
      <c r="D146" s="234" t="s">
        <v>139</v>
      </c>
      <c r="E146" s="235" t="s">
        <v>21</v>
      </c>
      <c r="F146" s="236" t="s">
        <v>146</v>
      </c>
      <c r="G146" s="233"/>
      <c r="H146" s="237">
        <v>12220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139</v>
      </c>
      <c r="AU146" s="243" t="s">
        <v>84</v>
      </c>
      <c r="AV146" s="11" t="s">
        <v>84</v>
      </c>
      <c r="AW146" s="11" t="s">
        <v>37</v>
      </c>
      <c r="AX146" s="11" t="s">
        <v>74</v>
      </c>
      <c r="AY146" s="243" t="s">
        <v>130</v>
      </c>
    </row>
    <row r="147" s="12" customFormat="1">
      <c r="B147" s="244"/>
      <c r="C147" s="245"/>
      <c r="D147" s="234" t="s">
        <v>139</v>
      </c>
      <c r="E147" s="246" t="s">
        <v>21</v>
      </c>
      <c r="F147" s="247" t="s">
        <v>141</v>
      </c>
      <c r="G147" s="245"/>
      <c r="H147" s="248">
        <v>12220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AT147" s="254" t="s">
        <v>139</v>
      </c>
      <c r="AU147" s="254" t="s">
        <v>84</v>
      </c>
      <c r="AV147" s="12" t="s">
        <v>137</v>
      </c>
      <c r="AW147" s="12" t="s">
        <v>37</v>
      </c>
      <c r="AX147" s="12" t="s">
        <v>82</v>
      </c>
      <c r="AY147" s="254" t="s">
        <v>130</v>
      </c>
    </row>
    <row r="148" s="1" customFormat="1" ht="22.8" customHeight="1">
      <c r="B148" s="45"/>
      <c r="C148" s="220" t="s">
        <v>263</v>
      </c>
      <c r="D148" s="220" t="s">
        <v>133</v>
      </c>
      <c r="E148" s="221" t="s">
        <v>264</v>
      </c>
      <c r="F148" s="222" t="s">
        <v>265</v>
      </c>
      <c r="G148" s="223" t="s">
        <v>136</v>
      </c>
      <c r="H148" s="224">
        <v>13160</v>
      </c>
      <c r="I148" s="225"/>
      <c r="J148" s="226">
        <f>ROUND(I148*H148,2)</f>
        <v>0</v>
      </c>
      <c r="K148" s="222" t="s">
        <v>21</v>
      </c>
      <c r="L148" s="71"/>
      <c r="M148" s="227" t="s">
        <v>21</v>
      </c>
      <c r="N148" s="228" t="s">
        <v>45</v>
      </c>
      <c r="O148" s="46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AR148" s="23" t="s">
        <v>137</v>
      </c>
      <c r="AT148" s="23" t="s">
        <v>133</v>
      </c>
      <c r="AU148" s="23" t="s">
        <v>84</v>
      </c>
      <c r="AY148" s="23" t="s">
        <v>130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23" t="s">
        <v>82</v>
      </c>
      <c r="BK148" s="231">
        <f>ROUND(I148*H148,2)</f>
        <v>0</v>
      </c>
      <c r="BL148" s="23" t="s">
        <v>137</v>
      </c>
      <c r="BM148" s="23" t="s">
        <v>266</v>
      </c>
    </row>
    <row r="149" s="11" customFormat="1">
      <c r="B149" s="232"/>
      <c r="C149" s="233"/>
      <c r="D149" s="234" t="s">
        <v>139</v>
      </c>
      <c r="E149" s="235" t="s">
        <v>21</v>
      </c>
      <c r="F149" s="236" t="s">
        <v>253</v>
      </c>
      <c r="G149" s="233"/>
      <c r="H149" s="237">
        <v>13160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139</v>
      </c>
      <c r="AU149" s="243" t="s">
        <v>84</v>
      </c>
      <c r="AV149" s="11" t="s">
        <v>84</v>
      </c>
      <c r="AW149" s="11" t="s">
        <v>37</v>
      </c>
      <c r="AX149" s="11" t="s">
        <v>74</v>
      </c>
      <c r="AY149" s="243" t="s">
        <v>130</v>
      </c>
    </row>
    <row r="150" s="12" customFormat="1">
      <c r="B150" s="244"/>
      <c r="C150" s="245"/>
      <c r="D150" s="234" t="s">
        <v>139</v>
      </c>
      <c r="E150" s="246" t="s">
        <v>21</v>
      </c>
      <c r="F150" s="247" t="s">
        <v>141</v>
      </c>
      <c r="G150" s="245"/>
      <c r="H150" s="248">
        <v>13160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AT150" s="254" t="s">
        <v>139</v>
      </c>
      <c r="AU150" s="254" t="s">
        <v>84</v>
      </c>
      <c r="AV150" s="12" t="s">
        <v>137</v>
      </c>
      <c r="AW150" s="12" t="s">
        <v>37</v>
      </c>
      <c r="AX150" s="12" t="s">
        <v>82</v>
      </c>
      <c r="AY150" s="254" t="s">
        <v>130</v>
      </c>
    </row>
    <row r="151" s="10" customFormat="1" ht="29.88" customHeight="1">
      <c r="B151" s="204"/>
      <c r="C151" s="205"/>
      <c r="D151" s="206" t="s">
        <v>73</v>
      </c>
      <c r="E151" s="218" t="s">
        <v>267</v>
      </c>
      <c r="F151" s="218" t="s">
        <v>268</v>
      </c>
      <c r="G151" s="205"/>
      <c r="H151" s="205"/>
      <c r="I151" s="208"/>
      <c r="J151" s="219">
        <f>BK151</f>
        <v>0</v>
      </c>
      <c r="K151" s="205"/>
      <c r="L151" s="210"/>
      <c r="M151" s="211"/>
      <c r="N151" s="212"/>
      <c r="O151" s="212"/>
      <c r="P151" s="213">
        <f>SUM(P152:P153)</f>
        <v>0</v>
      </c>
      <c r="Q151" s="212"/>
      <c r="R151" s="213">
        <f>SUM(R152:R153)</f>
        <v>4.266</v>
      </c>
      <c r="S151" s="212"/>
      <c r="T151" s="214">
        <f>SUM(T152:T153)</f>
        <v>0</v>
      </c>
      <c r="AR151" s="215" t="s">
        <v>82</v>
      </c>
      <c r="AT151" s="216" t="s">
        <v>73</v>
      </c>
      <c r="AU151" s="216" t="s">
        <v>82</v>
      </c>
      <c r="AY151" s="215" t="s">
        <v>130</v>
      </c>
      <c r="BK151" s="217">
        <f>SUM(BK152:BK153)</f>
        <v>0</v>
      </c>
    </row>
    <row r="152" s="1" customFormat="1" ht="14.4" customHeight="1">
      <c r="B152" s="45"/>
      <c r="C152" s="220" t="s">
        <v>269</v>
      </c>
      <c r="D152" s="220" t="s">
        <v>133</v>
      </c>
      <c r="E152" s="221" t="s">
        <v>270</v>
      </c>
      <c r="F152" s="222" t="s">
        <v>271</v>
      </c>
      <c r="G152" s="223" t="s">
        <v>136</v>
      </c>
      <c r="H152" s="224">
        <v>100</v>
      </c>
      <c r="I152" s="225"/>
      <c r="J152" s="226">
        <f>ROUND(I152*H152,2)</f>
        <v>0</v>
      </c>
      <c r="K152" s="222" t="s">
        <v>21</v>
      </c>
      <c r="L152" s="71"/>
      <c r="M152" s="227" t="s">
        <v>21</v>
      </c>
      <c r="N152" s="228" t="s">
        <v>45</v>
      </c>
      <c r="O152" s="46"/>
      <c r="P152" s="229">
        <f>O152*H152</f>
        <v>0</v>
      </c>
      <c r="Q152" s="229">
        <v>0.0315</v>
      </c>
      <c r="R152" s="229">
        <f>Q152*H152</f>
        <v>3.1499999999999999</v>
      </c>
      <c r="S152" s="229">
        <v>0</v>
      </c>
      <c r="T152" s="230">
        <f>S152*H152</f>
        <v>0</v>
      </c>
      <c r="AR152" s="23" t="s">
        <v>137</v>
      </c>
      <c r="AT152" s="23" t="s">
        <v>133</v>
      </c>
      <c r="AU152" s="23" t="s">
        <v>84</v>
      </c>
      <c r="AY152" s="23" t="s">
        <v>130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23" t="s">
        <v>82</v>
      </c>
      <c r="BK152" s="231">
        <f>ROUND(I152*H152,2)</f>
        <v>0</v>
      </c>
      <c r="BL152" s="23" t="s">
        <v>137</v>
      </c>
      <c r="BM152" s="23" t="s">
        <v>272</v>
      </c>
    </row>
    <row r="153" s="1" customFormat="1" ht="14.4" customHeight="1">
      <c r="B153" s="45"/>
      <c r="C153" s="220" t="s">
        <v>273</v>
      </c>
      <c r="D153" s="220" t="s">
        <v>133</v>
      </c>
      <c r="E153" s="221" t="s">
        <v>274</v>
      </c>
      <c r="F153" s="222" t="s">
        <v>275</v>
      </c>
      <c r="G153" s="223" t="s">
        <v>136</v>
      </c>
      <c r="H153" s="224">
        <v>30</v>
      </c>
      <c r="I153" s="225"/>
      <c r="J153" s="226">
        <f>ROUND(I153*H153,2)</f>
        <v>0</v>
      </c>
      <c r="K153" s="222" t="s">
        <v>21</v>
      </c>
      <c r="L153" s="71"/>
      <c r="M153" s="227" t="s">
        <v>21</v>
      </c>
      <c r="N153" s="228" t="s">
        <v>45</v>
      </c>
      <c r="O153" s="46"/>
      <c r="P153" s="229">
        <f>O153*H153</f>
        <v>0</v>
      </c>
      <c r="Q153" s="229">
        <v>0.037199999999999997</v>
      </c>
      <c r="R153" s="229">
        <f>Q153*H153</f>
        <v>1.1159999999999999</v>
      </c>
      <c r="S153" s="229">
        <v>0</v>
      </c>
      <c r="T153" s="230">
        <f>S153*H153</f>
        <v>0</v>
      </c>
      <c r="AR153" s="23" t="s">
        <v>137</v>
      </c>
      <c r="AT153" s="23" t="s">
        <v>133</v>
      </c>
      <c r="AU153" s="23" t="s">
        <v>84</v>
      </c>
      <c r="AY153" s="23" t="s">
        <v>130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23" t="s">
        <v>82</v>
      </c>
      <c r="BK153" s="231">
        <f>ROUND(I153*H153,2)</f>
        <v>0</v>
      </c>
      <c r="BL153" s="23" t="s">
        <v>137</v>
      </c>
      <c r="BM153" s="23" t="s">
        <v>276</v>
      </c>
    </row>
    <row r="154" s="10" customFormat="1" ht="29.88" customHeight="1">
      <c r="B154" s="204"/>
      <c r="C154" s="205"/>
      <c r="D154" s="206" t="s">
        <v>73</v>
      </c>
      <c r="E154" s="218" t="s">
        <v>176</v>
      </c>
      <c r="F154" s="218" t="s">
        <v>277</v>
      </c>
      <c r="G154" s="205"/>
      <c r="H154" s="205"/>
      <c r="I154" s="208"/>
      <c r="J154" s="219">
        <f>BK154</f>
        <v>0</v>
      </c>
      <c r="K154" s="205"/>
      <c r="L154" s="210"/>
      <c r="M154" s="211"/>
      <c r="N154" s="212"/>
      <c r="O154" s="212"/>
      <c r="P154" s="213">
        <f>P155</f>
        <v>0</v>
      </c>
      <c r="Q154" s="212"/>
      <c r="R154" s="213">
        <f>R155</f>
        <v>0.22499999999999998</v>
      </c>
      <c r="S154" s="212"/>
      <c r="T154" s="214">
        <f>T155</f>
        <v>0</v>
      </c>
      <c r="AR154" s="215" t="s">
        <v>82</v>
      </c>
      <c r="AT154" s="216" t="s">
        <v>73</v>
      </c>
      <c r="AU154" s="216" t="s">
        <v>82</v>
      </c>
      <c r="AY154" s="215" t="s">
        <v>130</v>
      </c>
      <c r="BK154" s="217">
        <f>BK155</f>
        <v>0</v>
      </c>
    </row>
    <row r="155" s="1" customFormat="1" ht="14.4" customHeight="1">
      <c r="B155" s="45"/>
      <c r="C155" s="220" t="s">
        <v>278</v>
      </c>
      <c r="D155" s="220" t="s">
        <v>133</v>
      </c>
      <c r="E155" s="221" t="s">
        <v>279</v>
      </c>
      <c r="F155" s="222" t="s">
        <v>280</v>
      </c>
      <c r="G155" s="223" t="s">
        <v>218</v>
      </c>
      <c r="H155" s="224">
        <v>10</v>
      </c>
      <c r="I155" s="225"/>
      <c r="J155" s="226">
        <f>ROUND(I155*H155,2)</f>
        <v>0</v>
      </c>
      <c r="K155" s="222" t="s">
        <v>21</v>
      </c>
      <c r="L155" s="71"/>
      <c r="M155" s="227" t="s">
        <v>21</v>
      </c>
      <c r="N155" s="228" t="s">
        <v>45</v>
      </c>
      <c r="O155" s="46"/>
      <c r="P155" s="229">
        <f>O155*H155</f>
        <v>0</v>
      </c>
      <c r="Q155" s="229">
        <v>0.022499999999999999</v>
      </c>
      <c r="R155" s="229">
        <f>Q155*H155</f>
        <v>0.22499999999999998</v>
      </c>
      <c r="S155" s="229">
        <v>0</v>
      </c>
      <c r="T155" s="230">
        <f>S155*H155</f>
        <v>0</v>
      </c>
      <c r="AR155" s="23" t="s">
        <v>137</v>
      </c>
      <c r="AT155" s="23" t="s">
        <v>133</v>
      </c>
      <c r="AU155" s="23" t="s">
        <v>84</v>
      </c>
      <c r="AY155" s="23" t="s">
        <v>130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23" t="s">
        <v>82</v>
      </c>
      <c r="BK155" s="231">
        <f>ROUND(I155*H155,2)</f>
        <v>0</v>
      </c>
      <c r="BL155" s="23" t="s">
        <v>137</v>
      </c>
      <c r="BM155" s="23" t="s">
        <v>281</v>
      </c>
    </row>
    <row r="156" s="10" customFormat="1" ht="29.88" customHeight="1">
      <c r="B156" s="204"/>
      <c r="C156" s="205"/>
      <c r="D156" s="206" t="s">
        <v>73</v>
      </c>
      <c r="E156" s="218" t="s">
        <v>282</v>
      </c>
      <c r="F156" s="218" t="s">
        <v>283</v>
      </c>
      <c r="G156" s="205"/>
      <c r="H156" s="205"/>
      <c r="I156" s="208"/>
      <c r="J156" s="219">
        <f>BK156</f>
        <v>0</v>
      </c>
      <c r="K156" s="205"/>
      <c r="L156" s="210"/>
      <c r="M156" s="211"/>
      <c r="N156" s="212"/>
      <c r="O156" s="212"/>
      <c r="P156" s="213">
        <f>SUM(P157:P198)</f>
        <v>0</v>
      </c>
      <c r="Q156" s="212"/>
      <c r="R156" s="213">
        <f>SUM(R157:R198)</f>
        <v>19.08118</v>
      </c>
      <c r="S156" s="212"/>
      <c r="T156" s="214">
        <f>SUM(T157:T198)</f>
        <v>914.423</v>
      </c>
      <c r="AR156" s="215" t="s">
        <v>82</v>
      </c>
      <c r="AT156" s="216" t="s">
        <v>73</v>
      </c>
      <c r="AU156" s="216" t="s">
        <v>82</v>
      </c>
      <c r="AY156" s="215" t="s">
        <v>130</v>
      </c>
      <c r="BK156" s="217">
        <f>SUM(BK157:BK198)</f>
        <v>0</v>
      </c>
    </row>
    <row r="157" s="1" customFormat="1" ht="22.8" customHeight="1">
      <c r="B157" s="45"/>
      <c r="C157" s="220" t="s">
        <v>191</v>
      </c>
      <c r="D157" s="220" t="s">
        <v>133</v>
      </c>
      <c r="E157" s="221" t="s">
        <v>284</v>
      </c>
      <c r="F157" s="222" t="s">
        <v>285</v>
      </c>
      <c r="G157" s="223" t="s">
        <v>218</v>
      </c>
      <c r="H157" s="224">
        <v>405</v>
      </c>
      <c r="I157" s="225"/>
      <c r="J157" s="226">
        <f>ROUND(I157*H157,2)</f>
        <v>0</v>
      </c>
      <c r="K157" s="222" t="s">
        <v>21</v>
      </c>
      <c r="L157" s="71"/>
      <c r="M157" s="227" t="s">
        <v>21</v>
      </c>
      <c r="N157" s="228" t="s">
        <v>45</v>
      </c>
      <c r="O157" s="46"/>
      <c r="P157" s="229">
        <f>O157*H157</f>
        <v>0</v>
      </c>
      <c r="Q157" s="229">
        <v>0.023099999999999999</v>
      </c>
      <c r="R157" s="229">
        <f>Q157*H157</f>
        <v>9.3554999999999993</v>
      </c>
      <c r="S157" s="229">
        <v>0</v>
      </c>
      <c r="T157" s="230">
        <f>S157*H157</f>
        <v>0</v>
      </c>
      <c r="AR157" s="23" t="s">
        <v>137</v>
      </c>
      <c r="AT157" s="23" t="s">
        <v>133</v>
      </c>
      <c r="AU157" s="23" t="s">
        <v>84</v>
      </c>
      <c r="AY157" s="23" t="s">
        <v>130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23" t="s">
        <v>82</v>
      </c>
      <c r="BK157" s="231">
        <f>ROUND(I157*H157,2)</f>
        <v>0</v>
      </c>
      <c r="BL157" s="23" t="s">
        <v>137</v>
      </c>
      <c r="BM157" s="23" t="s">
        <v>286</v>
      </c>
    </row>
    <row r="158" s="1" customFormat="1" ht="14.4" customHeight="1">
      <c r="B158" s="45"/>
      <c r="C158" s="220" t="s">
        <v>137</v>
      </c>
      <c r="D158" s="220" t="s">
        <v>133</v>
      </c>
      <c r="E158" s="221" t="s">
        <v>287</v>
      </c>
      <c r="F158" s="222" t="s">
        <v>288</v>
      </c>
      <c r="G158" s="223" t="s">
        <v>196</v>
      </c>
      <c r="H158" s="224">
        <v>120</v>
      </c>
      <c r="I158" s="225"/>
      <c r="J158" s="226">
        <f>ROUND(I158*H158,2)</f>
        <v>0</v>
      </c>
      <c r="K158" s="222" t="s">
        <v>144</v>
      </c>
      <c r="L158" s="71"/>
      <c r="M158" s="227" t="s">
        <v>21</v>
      </c>
      <c r="N158" s="228" t="s">
        <v>45</v>
      </c>
      <c r="O158" s="46"/>
      <c r="P158" s="229">
        <f>O158*H158</f>
        <v>0</v>
      </c>
      <c r="Q158" s="229">
        <v>2.0000000000000002E-05</v>
      </c>
      <c r="R158" s="229">
        <f>Q158*H158</f>
        <v>0.0024000000000000002</v>
      </c>
      <c r="S158" s="229">
        <v>0</v>
      </c>
      <c r="T158" s="230">
        <f>S158*H158</f>
        <v>0</v>
      </c>
      <c r="AR158" s="23" t="s">
        <v>137</v>
      </c>
      <c r="AT158" s="23" t="s">
        <v>133</v>
      </c>
      <c r="AU158" s="23" t="s">
        <v>84</v>
      </c>
      <c r="AY158" s="23" t="s">
        <v>130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23" t="s">
        <v>82</v>
      </c>
      <c r="BK158" s="231">
        <f>ROUND(I158*H158,2)</f>
        <v>0</v>
      </c>
      <c r="BL158" s="23" t="s">
        <v>137</v>
      </c>
      <c r="BM158" s="23" t="s">
        <v>289</v>
      </c>
    </row>
    <row r="159" s="1" customFormat="1" ht="14.4" customHeight="1">
      <c r="B159" s="45"/>
      <c r="C159" s="255" t="s">
        <v>224</v>
      </c>
      <c r="D159" s="255" t="s">
        <v>172</v>
      </c>
      <c r="E159" s="256" t="s">
        <v>290</v>
      </c>
      <c r="F159" s="257" t="s">
        <v>291</v>
      </c>
      <c r="G159" s="258" t="s">
        <v>196</v>
      </c>
      <c r="H159" s="259">
        <v>120</v>
      </c>
      <c r="I159" s="260"/>
      <c r="J159" s="261">
        <f>ROUND(I159*H159,2)</f>
        <v>0</v>
      </c>
      <c r="K159" s="257" t="s">
        <v>144</v>
      </c>
      <c r="L159" s="262"/>
      <c r="M159" s="263" t="s">
        <v>21</v>
      </c>
      <c r="N159" s="264" t="s">
        <v>45</v>
      </c>
      <c r="O159" s="46"/>
      <c r="P159" s="229">
        <f>O159*H159</f>
        <v>0</v>
      </c>
      <c r="Q159" s="229">
        <v>0.00025000000000000001</v>
      </c>
      <c r="R159" s="229">
        <f>Q159*H159</f>
        <v>0.029999999999999999</v>
      </c>
      <c r="S159" s="229">
        <v>0</v>
      </c>
      <c r="T159" s="230">
        <f>S159*H159</f>
        <v>0</v>
      </c>
      <c r="AR159" s="23" t="s">
        <v>176</v>
      </c>
      <c r="AT159" s="23" t="s">
        <v>172</v>
      </c>
      <c r="AU159" s="23" t="s">
        <v>84</v>
      </c>
      <c r="AY159" s="23" t="s">
        <v>130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23" t="s">
        <v>82</v>
      </c>
      <c r="BK159" s="231">
        <f>ROUND(I159*H159,2)</f>
        <v>0</v>
      </c>
      <c r="BL159" s="23" t="s">
        <v>137</v>
      </c>
      <c r="BM159" s="23" t="s">
        <v>292</v>
      </c>
    </row>
    <row r="160" s="1" customFormat="1" ht="22.8" customHeight="1">
      <c r="B160" s="45"/>
      <c r="C160" s="220" t="s">
        <v>267</v>
      </c>
      <c r="D160" s="220" t="s">
        <v>133</v>
      </c>
      <c r="E160" s="221" t="s">
        <v>293</v>
      </c>
      <c r="F160" s="222" t="s">
        <v>294</v>
      </c>
      <c r="G160" s="223" t="s">
        <v>196</v>
      </c>
      <c r="H160" s="224">
        <v>18</v>
      </c>
      <c r="I160" s="225"/>
      <c r="J160" s="226">
        <f>ROUND(I160*H160,2)</f>
        <v>0</v>
      </c>
      <c r="K160" s="222" t="s">
        <v>144</v>
      </c>
      <c r="L160" s="71"/>
      <c r="M160" s="227" t="s">
        <v>21</v>
      </c>
      <c r="N160" s="228" t="s">
        <v>45</v>
      </c>
      <c r="O160" s="46"/>
      <c r="P160" s="229">
        <f>O160*H160</f>
        <v>0</v>
      </c>
      <c r="Q160" s="229">
        <v>0.00069999999999999999</v>
      </c>
      <c r="R160" s="229">
        <f>Q160*H160</f>
        <v>0.0126</v>
      </c>
      <c r="S160" s="229">
        <v>0</v>
      </c>
      <c r="T160" s="230">
        <f>S160*H160</f>
        <v>0</v>
      </c>
      <c r="AR160" s="23" t="s">
        <v>137</v>
      </c>
      <c r="AT160" s="23" t="s">
        <v>133</v>
      </c>
      <c r="AU160" s="23" t="s">
        <v>84</v>
      </c>
      <c r="AY160" s="23" t="s">
        <v>130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23" t="s">
        <v>82</v>
      </c>
      <c r="BK160" s="231">
        <f>ROUND(I160*H160,2)</f>
        <v>0</v>
      </c>
      <c r="BL160" s="23" t="s">
        <v>137</v>
      </c>
      <c r="BM160" s="23" t="s">
        <v>295</v>
      </c>
    </row>
    <row r="161" s="1" customFormat="1" ht="14.4" customHeight="1">
      <c r="B161" s="45"/>
      <c r="C161" s="255" t="s">
        <v>296</v>
      </c>
      <c r="D161" s="255" t="s">
        <v>172</v>
      </c>
      <c r="E161" s="256" t="s">
        <v>297</v>
      </c>
      <c r="F161" s="257" t="s">
        <v>298</v>
      </c>
      <c r="G161" s="258" t="s">
        <v>196</v>
      </c>
      <c r="H161" s="259">
        <v>4</v>
      </c>
      <c r="I161" s="260"/>
      <c r="J161" s="261">
        <f>ROUND(I161*H161,2)</f>
        <v>0</v>
      </c>
      <c r="K161" s="257" t="s">
        <v>144</v>
      </c>
      <c r="L161" s="262"/>
      <c r="M161" s="263" t="s">
        <v>21</v>
      </c>
      <c r="N161" s="264" t="s">
        <v>45</v>
      </c>
      <c r="O161" s="46"/>
      <c r="P161" s="229">
        <f>O161*H161</f>
        <v>0</v>
      </c>
      <c r="Q161" s="229">
        <v>0.0050000000000000001</v>
      </c>
      <c r="R161" s="229">
        <f>Q161*H161</f>
        <v>0.02</v>
      </c>
      <c r="S161" s="229">
        <v>0</v>
      </c>
      <c r="T161" s="230">
        <f>S161*H161</f>
        <v>0</v>
      </c>
      <c r="AR161" s="23" t="s">
        <v>176</v>
      </c>
      <c r="AT161" s="23" t="s">
        <v>172</v>
      </c>
      <c r="AU161" s="23" t="s">
        <v>84</v>
      </c>
      <c r="AY161" s="23" t="s">
        <v>130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23" t="s">
        <v>82</v>
      </c>
      <c r="BK161" s="231">
        <f>ROUND(I161*H161,2)</f>
        <v>0</v>
      </c>
      <c r="BL161" s="23" t="s">
        <v>137</v>
      </c>
      <c r="BM161" s="23" t="s">
        <v>299</v>
      </c>
    </row>
    <row r="162" s="1" customFormat="1" ht="22.8" customHeight="1">
      <c r="B162" s="45"/>
      <c r="C162" s="255" t="s">
        <v>176</v>
      </c>
      <c r="D162" s="255" t="s">
        <v>172</v>
      </c>
      <c r="E162" s="256" t="s">
        <v>300</v>
      </c>
      <c r="F162" s="257" t="s">
        <v>301</v>
      </c>
      <c r="G162" s="258" t="s">
        <v>196</v>
      </c>
      <c r="H162" s="259">
        <v>1</v>
      </c>
      <c r="I162" s="260"/>
      <c r="J162" s="261">
        <f>ROUND(I162*H162,2)</f>
        <v>0</v>
      </c>
      <c r="K162" s="257" t="s">
        <v>144</v>
      </c>
      <c r="L162" s="262"/>
      <c r="M162" s="263" t="s">
        <v>21</v>
      </c>
      <c r="N162" s="264" t="s">
        <v>45</v>
      </c>
      <c r="O162" s="46"/>
      <c r="P162" s="229">
        <f>O162*H162</f>
        <v>0</v>
      </c>
      <c r="Q162" s="229">
        <v>0.0041999999999999997</v>
      </c>
      <c r="R162" s="229">
        <f>Q162*H162</f>
        <v>0.0041999999999999997</v>
      </c>
      <c r="S162" s="229">
        <v>0</v>
      </c>
      <c r="T162" s="230">
        <f>S162*H162</f>
        <v>0</v>
      </c>
      <c r="AR162" s="23" t="s">
        <v>176</v>
      </c>
      <c r="AT162" s="23" t="s">
        <v>172</v>
      </c>
      <c r="AU162" s="23" t="s">
        <v>84</v>
      </c>
      <c r="AY162" s="23" t="s">
        <v>130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23" t="s">
        <v>82</v>
      </c>
      <c r="BK162" s="231">
        <f>ROUND(I162*H162,2)</f>
        <v>0</v>
      </c>
      <c r="BL162" s="23" t="s">
        <v>137</v>
      </c>
      <c r="BM162" s="23" t="s">
        <v>302</v>
      </c>
    </row>
    <row r="163" s="1" customFormat="1" ht="22.8" customHeight="1">
      <c r="B163" s="45"/>
      <c r="C163" s="255" t="s">
        <v>282</v>
      </c>
      <c r="D163" s="255" t="s">
        <v>172</v>
      </c>
      <c r="E163" s="256" t="s">
        <v>303</v>
      </c>
      <c r="F163" s="257" t="s">
        <v>304</v>
      </c>
      <c r="G163" s="258" t="s">
        <v>196</v>
      </c>
      <c r="H163" s="259">
        <v>1</v>
      </c>
      <c r="I163" s="260"/>
      <c r="J163" s="261">
        <f>ROUND(I163*H163,2)</f>
        <v>0</v>
      </c>
      <c r="K163" s="257" t="s">
        <v>144</v>
      </c>
      <c r="L163" s="262"/>
      <c r="M163" s="263" t="s">
        <v>21</v>
      </c>
      <c r="N163" s="264" t="s">
        <v>45</v>
      </c>
      <c r="O163" s="46"/>
      <c r="P163" s="229">
        <f>O163*H163</f>
        <v>0</v>
      </c>
      <c r="Q163" s="229">
        <v>0.0025000000000000001</v>
      </c>
      <c r="R163" s="229">
        <f>Q163*H163</f>
        <v>0.0025000000000000001</v>
      </c>
      <c r="S163" s="229">
        <v>0</v>
      </c>
      <c r="T163" s="230">
        <f>S163*H163</f>
        <v>0</v>
      </c>
      <c r="AR163" s="23" t="s">
        <v>176</v>
      </c>
      <c r="AT163" s="23" t="s">
        <v>172</v>
      </c>
      <c r="AU163" s="23" t="s">
        <v>84</v>
      </c>
      <c r="AY163" s="23" t="s">
        <v>130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23" t="s">
        <v>82</v>
      </c>
      <c r="BK163" s="231">
        <f>ROUND(I163*H163,2)</f>
        <v>0</v>
      </c>
      <c r="BL163" s="23" t="s">
        <v>137</v>
      </c>
      <c r="BM163" s="23" t="s">
        <v>305</v>
      </c>
    </row>
    <row r="164" s="1" customFormat="1" ht="14.4" customHeight="1">
      <c r="B164" s="45"/>
      <c r="C164" s="255" t="s">
        <v>306</v>
      </c>
      <c r="D164" s="255" t="s">
        <v>172</v>
      </c>
      <c r="E164" s="256" t="s">
        <v>307</v>
      </c>
      <c r="F164" s="257" t="s">
        <v>308</v>
      </c>
      <c r="G164" s="258" t="s">
        <v>196</v>
      </c>
      <c r="H164" s="259">
        <v>2</v>
      </c>
      <c r="I164" s="260"/>
      <c r="J164" s="261">
        <f>ROUND(I164*H164,2)</f>
        <v>0</v>
      </c>
      <c r="K164" s="257" t="s">
        <v>144</v>
      </c>
      <c r="L164" s="262"/>
      <c r="M164" s="263" t="s">
        <v>21</v>
      </c>
      <c r="N164" s="264" t="s">
        <v>45</v>
      </c>
      <c r="O164" s="46"/>
      <c r="P164" s="229">
        <f>O164*H164</f>
        <v>0</v>
      </c>
      <c r="Q164" s="229">
        <v>0.0080000000000000002</v>
      </c>
      <c r="R164" s="229">
        <f>Q164*H164</f>
        <v>0.016</v>
      </c>
      <c r="S164" s="229">
        <v>0</v>
      </c>
      <c r="T164" s="230">
        <f>S164*H164</f>
        <v>0</v>
      </c>
      <c r="AR164" s="23" t="s">
        <v>176</v>
      </c>
      <c r="AT164" s="23" t="s">
        <v>172</v>
      </c>
      <c r="AU164" s="23" t="s">
        <v>84</v>
      </c>
      <c r="AY164" s="23" t="s">
        <v>130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23" t="s">
        <v>82</v>
      </c>
      <c r="BK164" s="231">
        <f>ROUND(I164*H164,2)</f>
        <v>0</v>
      </c>
      <c r="BL164" s="23" t="s">
        <v>137</v>
      </c>
      <c r="BM164" s="23" t="s">
        <v>309</v>
      </c>
    </row>
    <row r="165" s="1" customFormat="1" ht="14.4" customHeight="1">
      <c r="B165" s="45"/>
      <c r="C165" s="255" t="s">
        <v>310</v>
      </c>
      <c r="D165" s="255" t="s">
        <v>172</v>
      </c>
      <c r="E165" s="256" t="s">
        <v>311</v>
      </c>
      <c r="F165" s="257" t="s">
        <v>312</v>
      </c>
      <c r="G165" s="258" t="s">
        <v>196</v>
      </c>
      <c r="H165" s="259">
        <v>2</v>
      </c>
      <c r="I165" s="260"/>
      <c r="J165" s="261">
        <f>ROUND(I165*H165,2)</f>
        <v>0</v>
      </c>
      <c r="K165" s="257" t="s">
        <v>144</v>
      </c>
      <c r="L165" s="262"/>
      <c r="M165" s="263" t="s">
        <v>21</v>
      </c>
      <c r="N165" s="264" t="s">
        <v>45</v>
      </c>
      <c r="O165" s="46"/>
      <c r="P165" s="229">
        <f>O165*H165</f>
        <v>0</v>
      </c>
      <c r="Q165" s="229">
        <v>0.0040000000000000001</v>
      </c>
      <c r="R165" s="229">
        <f>Q165*H165</f>
        <v>0.0080000000000000002</v>
      </c>
      <c r="S165" s="229">
        <v>0</v>
      </c>
      <c r="T165" s="230">
        <f>S165*H165</f>
        <v>0</v>
      </c>
      <c r="AR165" s="23" t="s">
        <v>176</v>
      </c>
      <c r="AT165" s="23" t="s">
        <v>172</v>
      </c>
      <c r="AU165" s="23" t="s">
        <v>84</v>
      </c>
      <c r="AY165" s="23" t="s">
        <v>130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23" t="s">
        <v>82</v>
      </c>
      <c r="BK165" s="231">
        <f>ROUND(I165*H165,2)</f>
        <v>0</v>
      </c>
      <c r="BL165" s="23" t="s">
        <v>137</v>
      </c>
      <c r="BM165" s="23" t="s">
        <v>313</v>
      </c>
    </row>
    <row r="166" s="1" customFormat="1" ht="14.4" customHeight="1">
      <c r="B166" s="45"/>
      <c r="C166" s="255" t="s">
        <v>314</v>
      </c>
      <c r="D166" s="255" t="s">
        <v>172</v>
      </c>
      <c r="E166" s="256" t="s">
        <v>315</v>
      </c>
      <c r="F166" s="257" t="s">
        <v>316</v>
      </c>
      <c r="G166" s="258" t="s">
        <v>196</v>
      </c>
      <c r="H166" s="259">
        <v>1</v>
      </c>
      <c r="I166" s="260"/>
      <c r="J166" s="261">
        <f>ROUND(I166*H166,2)</f>
        <v>0</v>
      </c>
      <c r="K166" s="257" t="s">
        <v>144</v>
      </c>
      <c r="L166" s="262"/>
      <c r="M166" s="263" t="s">
        <v>21</v>
      </c>
      <c r="N166" s="264" t="s">
        <v>45</v>
      </c>
      <c r="O166" s="46"/>
      <c r="P166" s="229">
        <f>O166*H166</f>
        <v>0</v>
      </c>
      <c r="Q166" s="229">
        <v>0.0040000000000000001</v>
      </c>
      <c r="R166" s="229">
        <f>Q166*H166</f>
        <v>0.0040000000000000001</v>
      </c>
      <c r="S166" s="229">
        <v>0</v>
      </c>
      <c r="T166" s="230">
        <f>S166*H166</f>
        <v>0</v>
      </c>
      <c r="AR166" s="23" t="s">
        <v>176</v>
      </c>
      <c r="AT166" s="23" t="s">
        <v>172</v>
      </c>
      <c r="AU166" s="23" t="s">
        <v>84</v>
      </c>
      <c r="AY166" s="23" t="s">
        <v>130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23" t="s">
        <v>82</v>
      </c>
      <c r="BK166" s="231">
        <f>ROUND(I166*H166,2)</f>
        <v>0</v>
      </c>
      <c r="BL166" s="23" t="s">
        <v>137</v>
      </c>
      <c r="BM166" s="23" t="s">
        <v>317</v>
      </c>
    </row>
    <row r="167" s="1" customFormat="1" ht="14.4" customHeight="1">
      <c r="B167" s="45"/>
      <c r="C167" s="255" t="s">
        <v>318</v>
      </c>
      <c r="D167" s="255" t="s">
        <v>172</v>
      </c>
      <c r="E167" s="256" t="s">
        <v>319</v>
      </c>
      <c r="F167" s="257" t="s">
        <v>320</v>
      </c>
      <c r="G167" s="258" t="s">
        <v>196</v>
      </c>
      <c r="H167" s="259">
        <v>1</v>
      </c>
      <c r="I167" s="260"/>
      <c r="J167" s="261">
        <f>ROUND(I167*H167,2)</f>
        <v>0</v>
      </c>
      <c r="K167" s="257" t="s">
        <v>144</v>
      </c>
      <c r="L167" s="262"/>
      <c r="M167" s="263" t="s">
        <v>21</v>
      </c>
      <c r="N167" s="264" t="s">
        <v>45</v>
      </c>
      <c r="O167" s="46"/>
      <c r="P167" s="229">
        <f>O167*H167</f>
        <v>0</v>
      </c>
      <c r="Q167" s="229">
        <v>0.0025000000000000001</v>
      </c>
      <c r="R167" s="229">
        <f>Q167*H167</f>
        <v>0.0025000000000000001</v>
      </c>
      <c r="S167" s="229">
        <v>0</v>
      </c>
      <c r="T167" s="230">
        <f>S167*H167</f>
        <v>0</v>
      </c>
      <c r="AR167" s="23" t="s">
        <v>176</v>
      </c>
      <c r="AT167" s="23" t="s">
        <v>172</v>
      </c>
      <c r="AU167" s="23" t="s">
        <v>84</v>
      </c>
      <c r="AY167" s="23" t="s">
        <v>130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23" t="s">
        <v>82</v>
      </c>
      <c r="BK167" s="231">
        <f>ROUND(I167*H167,2)</f>
        <v>0</v>
      </c>
      <c r="BL167" s="23" t="s">
        <v>137</v>
      </c>
      <c r="BM167" s="23" t="s">
        <v>321</v>
      </c>
    </row>
    <row r="168" s="1" customFormat="1" ht="14.4" customHeight="1">
      <c r="B168" s="45"/>
      <c r="C168" s="255" t="s">
        <v>322</v>
      </c>
      <c r="D168" s="255" t="s">
        <v>172</v>
      </c>
      <c r="E168" s="256" t="s">
        <v>323</v>
      </c>
      <c r="F168" s="257" t="s">
        <v>324</v>
      </c>
      <c r="G168" s="258" t="s">
        <v>196</v>
      </c>
      <c r="H168" s="259">
        <v>5</v>
      </c>
      <c r="I168" s="260"/>
      <c r="J168" s="261">
        <f>ROUND(I168*H168,2)</f>
        <v>0</v>
      </c>
      <c r="K168" s="257" t="s">
        <v>144</v>
      </c>
      <c r="L168" s="262"/>
      <c r="M168" s="263" t="s">
        <v>21</v>
      </c>
      <c r="N168" s="264" t="s">
        <v>45</v>
      </c>
      <c r="O168" s="46"/>
      <c r="P168" s="229">
        <f>O168*H168</f>
        <v>0</v>
      </c>
      <c r="Q168" s="229">
        <v>0.0060000000000000001</v>
      </c>
      <c r="R168" s="229">
        <f>Q168*H168</f>
        <v>0.029999999999999999</v>
      </c>
      <c r="S168" s="229">
        <v>0</v>
      </c>
      <c r="T168" s="230">
        <f>S168*H168</f>
        <v>0</v>
      </c>
      <c r="AR168" s="23" t="s">
        <v>176</v>
      </c>
      <c r="AT168" s="23" t="s">
        <v>172</v>
      </c>
      <c r="AU168" s="23" t="s">
        <v>84</v>
      </c>
      <c r="AY168" s="23" t="s">
        <v>130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23" t="s">
        <v>82</v>
      </c>
      <c r="BK168" s="231">
        <f>ROUND(I168*H168,2)</f>
        <v>0</v>
      </c>
      <c r="BL168" s="23" t="s">
        <v>137</v>
      </c>
      <c r="BM168" s="23" t="s">
        <v>325</v>
      </c>
    </row>
    <row r="169" s="1" customFormat="1" ht="14.4" customHeight="1">
      <c r="B169" s="45"/>
      <c r="C169" s="255" t="s">
        <v>10</v>
      </c>
      <c r="D169" s="255" t="s">
        <v>172</v>
      </c>
      <c r="E169" s="256" t="s">
        <v>326</v>
      </c>
      <c r="F169" s="257" t="s">
        <v>327</v>
      </c>
      <c r="G169" s="258" t="s">
        <v>196</v>
      </c>
      <c r="H169" s="259">
        <v>1</v>
      </c>
      <c r="I169" s="260"/>
      <c r="J169" s="261">
        <f>ROUND(I169*H169,2)</f>
        <v>0</v>
      </c>
      <c r="K169" s="257" t="s">
        <v>144</v>
      </c>
      <c r="L169" s="262"/>
      <c r="M169" s="263" t="s">
        <v>21</v>
      </c>
      <c r="N169" s="264" t="s">
        <v>45</v>
      </c>
      <c r="O169" s="46"/>
      <c r="P169" s="229">
        <f>O169*H169</f>
        <v>0</v>
      </c>
      <c r="Q169" s="229">
        <v>0.0060000000000000001</v>
      </c>
      <c r="R169" s="229">
        <f>Q169*H169</f>
        <v>0.0060000000000000001</v>
      </c>
      <c r="S169" s="229">
        <v>0</v>
      </c>
      <c r="T169" s="230">
        <f>S169*H169</f>
        <v>0</v>
      </c>
      <c r="AR169" s="23" t="s">
        <v>176</v>
      </c>
      <c r="AT169" s="23" t="s">
        <v>172</v>
      </c>
      <c r="AU169" s="23" t="s">
        <v>84</v>
      </c>
      <c r="AY169" s="23" t="s">
        <v>130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23" t="s">
        <v>82</v>
      </c>
      <c r="BK169" s="231">
        <f>ROUND(I169*H169,2)</f>
        <v>0</v>
      </c>
      <c r="BL169" s="23" t="s">
        <v>137</v>
      </c>
      <c r="BM169" s="23" t="s">
        <v>328</v>
      </c>
    </row>
    <row r="170" s="1" customFormat="1" ht="22.8" customHeight="1">
      <c r="B170" s="45"/>
      <c r="C170" s="220" t="s">
        <v>329</v>
      </c>
      <c r="D170" s="220" t="s">
        <v>133</v>
      </c>
      <c r="E170" s="221" t="s">
        <v>330</v>
      </c>
      <c r="F170" s="222" t="s">
        <v>331</v>
      </c>
      <c r="G170" s="223" t="s">
        <v>196</v>
      </c>
      <c r="H170" s="224">
        <v>13</v>
      </c>
      <c r="I170" s="225"/>
      <c r="J170" s="226">
        <f>ROUND(I170*H170,2)</f>
        <v>0</v>
      </c>
      <c r="K170" s="222" t="s">
        <v>144</v>
      </c>
      <c r="L170" s="71"/>
      <c r="M170" s="227" t="s">
        <v>21</v>
      </c>
      <c r="N170" s="228" t="s">
        <v>45</v>
      </c>
      <c r="O170" s="46"/>
      <c r="P170" s="229">
        <f>O170*H170</f>
        <v>0</v>
      </c>
      <c r="Q170" s="229">
        <v>0.10940999999999999</v>
      </c>
      <c r="R170" s="229">
        <f>Q170*H170</f>
        <v>1.4223299999999999</v>
      </c>
      <c r="S170" s="229">
        <v>0</v>
      </c>
      <c r="T170" s="230">
        <f>S170*H170</f>
        <v>0</v>
      </c>
      <c r="AR170" s="23" t="s">
        <v>137</v>
      </c>
      <c r="AT170" s="23" t="s">
        <v>133</v>
      </c>
      <c r="AU170" s="23" t="s">
        <v>84</v>
      </c>
      <c r="AY170" s="23" t="s">
        <v>130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23" t="s">
        <v>82</v>
      </c>
      <c r="BK170" s="231">
        <f>ROUND(I170*H170,2)</f>
        <v>0</v>
      </c>
      <c r="BL170" s="23" t="s">
        <v>137</v>
      </c>
      <c r="BM170" s="23" t="s">
        <v>332</v>
      </c>
    </row>
    <row r="171" s="1" customFormat="1" ht="14.4" customHeight="1">
      <c r="B171" s="45"/>
      <c r="C171" s="255" t="s">
        <v>333</v>
      </c>
      <c r="D171" s="255" t="s">
        <v>172</v>
      </c>
      <c r="E171" s="256" t="s">
        <v>334</v>
      </c>
      <c r="F171" s="257" t="s">
        <v>335</v>
      </c>
      <c r="G171" s="258" t="s">
        <v>196</v>
      </c>
      <c r="H171" s="259">
        <v>13</v>
      </c>
      <c r="I171" s="260"/>
      <c r="J171" s="261">
        <f>ROUND(I171*H171,2)</f>
        <v>0</v>
      </c>
      <c r="K171" s="257" t="s">
        <v>144</v>
      </c>
      <c r="L171" s="262"/>
      <c r="M171" s="263" t="s">
        <v>21</v>
      </c>
      <c r="N171" s="264" t="s">
        <v>45</v>
      </c>
      <c r="O171" s="46"/>
      <c r="P171" s="229">
        <f>O171*H171</f>
        <v>0</v>
      </c>
      <c r="Q171" s="229">
        <v>0.0064999999999999997</v>
      </c>
      <c r="R171" s="229">
        <f>Q171*H171</f>
        <v>0.084499999999999992</v>
      </c>
      <c r="S171" s="229">
        <v>0</v>
      </c>
      <c r="T171" s="230">
        <f>S171*H171</f>
        <v>0</v>
      </c>
      <c r="AR171" s="23" t="s">
        <v>176</v>
      </c>
      <c r="AT171" s="23" t="s">
        <v>172</v>
      </c>
      <c r="AU171" s="23" t="s">
        <v>84</v>
      </c>
      <c r="AY171" s="23" t="s">
        <v>130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23" t="s">
        <v>82</v>
      </c>
      <c r="BK171" s="231">
        <f>ROUND(I171*H171,2)</f>
        <v>0</v>
      </c>
      <c r="BL171" s="23" t="s">
        <v>137</v>
      </c>
      <c r="BM171" s="23" t="s">
        <v>336</v>
      </c>
    </row>
    <row r="172" s="1" customFormat="1" ht="14.4" customHeight="1">
      <c r="B172" s="45"/>
      <c r="C172" s="255" t="s">
        <v>337</v>
      </c>
      <c r="D172" s="255" t="s">
        <v>172</v>
      </c>
      <c r="E172" s="256" t="s">
        <v>338</v>
      </c>
      <c r="F172" s="257" t="s">
        <v>339</v>
      </c>
      <c r="G172" s="258" t="s">
        <v>196</v>
      </c>
      <c r="H172" s="259">
        <v>13</v>
      </c>
      <c r="I172" s="260"/>
      <c r="J172" s="261">
        <f>ROUND(I172*H172,2)</f>
        <v>0</v>
      </c>
      <c r="K172" s="257" t="s">
        <v>144</v>
      </c>
      <c r="L172" s="262"/>
      <c r="M172" s="263" t="s">
        <v>21</v>
      </c>
      <c r="N172" s="264" t="s">
        <v>45</v>
      </c>
      <c r="O172" s="46"/>
      <c r="P172" s="229">
        <f>O172*H172</f>
        <v>0</v>
      </c>
      <c r="Q172" s="229">
        <v>0.00014999999999999999</v>
      </c>
      <c r="R172" s="229">
        <f>Q172*H172</f>
        <v>0.0019499999999999999</v>
      </c>
      <c r="S172" s="229">
        <v>0</v>
      </c>
      <c r="T172" s="230">
        <f>S172*H172</f>
        <v>0</v>
      </c>
      <c r="AR172" s="23" t="s">
        <v>176</v>
      </c>
      <c r="AT172" s="23" t="s">
        <v>172</v>
      </c>
      <c r="AU172" s="23" t="s">
        <v>84</v>
      </c>
      <c r="AY172" s="23" t="s">
        <v>130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23" t="s">
        <v>82</v>
      </c>
      <c r="BK172" s="231">
        <f>ROUND(I172*H172,2)</f>
        <v>0</v>
      </c>
      <c r="BL172" s="23" t="s">
        <v>137</v>
      </c>
      <c r="BM172" s="23" t="s">
        <v>340</v>
      </c>
    </row>
    <row r="173" s="1" customFormat="1" ht="14.4" customHeight="1">
      <c r="B173" s="45"/>
      <c r="C173" s="255" t="s">
        <v>341</v>
      </c>
      <c r="D173" s="255" t="s">
        <v>172</v>
      </c>
      <c r="E173" s="256" t="s">
        <v>342</v>
      </c>
      <c r="F173" s="257" t="s">
        <v>343</v>
      </c>
      <c r="G173" s="258" t="s">
        <v>196</v>
      </c>
      <c r="H173" s="259">
        <v>27</v>
      </c>
      <c r="I173" s="260"/>
      <c r="J173" s="261">
        <f>ROUND(I173*H173,2)</f>
        <v>0</v>
      </c>
      <c r="K173" s="257" t="s">
        <v>144</v>
      </c>
      <c r="L173" s="262"/>
      <c r="M173" s="263" t="s">
        <v>21</v>
      </c>
      <c r="N173" s="264" t="s">
        <v>45</v>
      </c>
      <c r="O173" s="46"/>
      <c r="P173" s="229">
        <f>O173*H173</f>
        <v>0</v>
      </c>
      <c r="Q173" s="229">
        <v>0.00040000000000000002</v>
      </c>
      <c r="R173" s="229">
        <f>Q173*H173</f>
        <v>0.010800000000000001</v>
      </c>
      <c r="S173" s="229">
        <v>0</v>
      </c>
      <c r="T173" s="230">
        <f>S173*H173</f>
        <v>0</v>
      </c>
      <c r="AR173" s="23" t="s">
        <v>176</v>
      </c>
      <c r="AT173" s="23" t="s">
        <v>172</v>
      </c>
      <c r="AU173" s="23" t="s">
        <v>84</v>
      </c>
      <c r="AY173" s="23" t="s">
        <v>130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23" t="s">
        <v>82</v>
      </c>
      <c r="BK173" s="231">
        <f>ROUND(I173*H173,2)</f>
        <v>0</v>
      </c>
      <c r="BL173" s="23" t="s">
        <v>137</v>
      </c>
      <c r="BM173" s="23" t="s">
        <v>344</v>
      </c>
    </row>
    <row r="174" s="1" customFormat="1" ht="22.8" customHeight="1">
      <c r="B174" s="45"/>
      <c r="C174" s="220" t="s">
        <v>345</v>
      </c>
      <c r="D174" s="220" t="s">
        <v>133</v>
      </c>
      <c r="E174" s="221" t="s">
        <v>346</v>
      </c>
      <c r="F174" s="222" t="s">
        <v>347</v>
      </c>
      <c r="G174" s="223" t="s">
        <v>218</v>
      </c>
      <c r="H174" s="224">
        <v>1245</v>
      </c>
      <c r="I174" s="225"/>
      <c r="J174" s="226">
        <f>ROUND(I174*H174,2)</f>
        <v>0</v>
      </c>
      <c r="K174" s="222" t="s">
        <v>144</v>
      </c>
      <c r="L174" s="71"/>
      <c r="M174" s="227" t="s">
        <v>21</v>
      </c>
      <c r="N174" s="228" t="s">
        <v>45</v>
      </c>
      <c r="O174" s="46"/>
      <c r="P174" s="229">
        <f>O174*H174</f>
        <v>0</v>
      </c>
      <c r="Q174" s="229">
        <v>8.0000000000000007E-05</v>
      </c>
      <c r="R174" s="229">
        <f>Q174*H174</f>
        <v>0.099600000000000008</v>
      </c>
      <c r="S174" s="229">
        <v>0</v>
      </c>
      <c r="T174" s="230">
        <f>S174*H174</f>
        <v>0</v>
      </c>
      <c r="AR174" s="23" t="s">
        <v>137</v>
      </c>
      <c r="AT174" s="23" t="s">
        <v>133</v>
      </c>
      <c r="AU174" s="23" t="s">
        <v>84</v>
      </c>
      <c r="AY174" s="23" t="s">
        <v>130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23" t="s">
        <v>82</v>
      </c>
      <c r="BK174" s="231">
        <f>ROUND(I174*H174,2)</f>
        <v>0</v>
      </c>
      <c r="BL174" s="23" t="s">
        <v>137</v>
      </c>
      <c r="BM174" s="23" t="s">
        <v>348</v>
      </c>
    </row>
    <row r="175" s="1" customFormat="1" ht="22.8" customHeight="1">
      <c r="B175" s="45"/>
      <c r="C175" s="220" t="s">
        <v>9</v>
      </c>
      <c r="D175" s="220" t="s">
        <v>133</v>
      </c>
      <c r="E175" s="221" t="s">
        <v>349</v>
      </c>
      <c r="F175" s="222" t="s">
        <v>350</v>
      </c>
      <c r="G175" s="223" t="s">
        <v>218</v>
      </c>
      <c r="H175" s="224">
        <v>1030</v>
      </c>
      <c r="I175" s="225"/>
      <c r="J175" s="226">
        <f>ROUND(I175*H175,2)</f>
        <v>0</v>
      </c>
      <c r="K175" s="222" t="s">
        <v>144</v>
      </c>
      <c r="L175" s="71"/>
      <c r="M175" s="227" t="s">
        <v>21</v>
      </c>
      <c r="N175" s="228" t="s">
        <v>45</v>
      </c>
      <c r="O175" s="46"/>
      <c r="P175" s="229">
        <f>O175*H175</f>
        <v>0</v>
      </c>
      <c r="Q175" s="229">
        <v>3.0000000000000001E-05</v>
      </c>
      <c r="R175" s="229">
        <f>Q175*H175</f>
        <v>0.0309</v>
      </c>
      <c r="S175" s="229">
        <v>0</v>
      </c>
      <c r="T175" s="230">
        <f>S175*H175</f>
        <v>0</v>
      </c>
      <c r="AR175" s="23" t="s">
        <v>137</v>
      </c>
      <c r="AT175" s="23" t="s">
        <v>133</v>
      </c>
      <c r="AU175" s="23" t="s">
        <v>84</v>
      </c>
      <c r="AY175" s="23" t="s">
        <v>130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23" t="s">
        <v>82</v>
      </c>
      <c r="BK175" s="231">
        <f>ROUND(I175*H175,2)</f>
        <v>0</v>
      </c>
      <c r="BL175" s="23" t="s">
        <v>137</v>
      </c>
      <c r="BM175" s="23" t="s">
        <v>351</v>
      </c>
    </row>
    <row r="176" s="1" customFormat="1" ht="22.8" customHeight="1">
      <c r="B176" s="45"/>
      <c r="C176" s="220" t="s">
        <v>352</v>
      </c>
      <c r="D176" s="220" t="s">
        <v>133</v>
      </c>
      <c r="E176" s="221" t="s">
        <v>353</v>
      </c>
      <c r="F176" s="222" t="s">
        <v>354</v>
      </c>
      <c r="G176" s="223" t="s">
        <v>218</v>
      </c>
      <c r="H176" s="224">
        <v>3510</v>
      </c>
      <c r="I176" s="225"/>
      <c r="J176" s="226">
        <f>ROUND(I176*H176,2)</f>
        <v>0</v>
      </c>
      <c r="K176" s="222" t="s">
        <v>144</v>
      </c>
      <c r="L176" s="71"/>
      <c r="M176" s="227" t="s">
        <v>21</v>
      </c>
      <c r="N176" s="228" t="s">
        <v>45</v>
      </c>
      <c r="O176" s="46"/>
      <c r="P176" s="229">
        <f>O176*H176</f>
        <v>0</v>
      </c>
      <c r="Q176" s="229">
        <v>0.00014999999999999999</v>
      </c>
      <c r="R176" s="229">
        <f>Q176*H176</f>
        <v>0.52649999999999997</v>
      </c>
      <c r="S176" s="229">
        <v>0</v>
      </c>
      <c r="T176" s="230">
        <f>S176*H176</f>
        <v>0</v>
      </c>
      <c r="AR176" s="23" t="s">
        <v>137</v>
      </c>
      <c r="AT176" s="23" t="s">
        <v>133</v>
      </c>
      <c r="AU176" s="23" t="s">
        <v>84</v>
      </c>
      <c r="AY176" s="23" t="s">
        <v>130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23" t="s">
        <v>82</v>
      </c>
      <c r="BK176" s="231">
        <f>ROUND(I176*H176,2)</f>
        <v>0</v>
      </c>
      <c r="BL176" s="23" t="s">
        <v>137</v>
      </c>
      <c r="BM176" s="23" t="s">
        <v>355</v>
      </c>
    </row>
    <row r="177" s="1" customFormat="1" ht="22.8" customHeight="1">
      <c r="B177" s="45"/>
      <c r="C177" s="220" t="s">
        <v>356</v>
      </c>
      <c r="D177" s="220" t="s">
        <v>133</v>
      </c>
      <c r="E177" s="221" t="s">
        <v>357</v>
      </c>
      <c r="F177" s="222" t="s">
        <v>358</v>
      </c>
      <c r="G177" s="223" t="s">
        <v>218</v>
      </c>
      <c r="H177" s="224">
        <v>255</v>
      </c>
      <c r="I177" s="225"/>
      <c r="J177" s="226">
        <f>ROUND(I177*H177,2)</f>
        <v>0</v>
      </c>
      <c r="K177" s="222" t="s">
        <v>144</v>
      </c>
      <c r="L177" s="71"/>
      <c r="M177" s="227" t="s">
        <v>21</v>
      </c>
      <c r="N177" s="228" t="s">
        <v>45</v>
      </c>
      <c r="O177" s="46"/>
      <c r="P177" s="229">
        <f>O177*H177</f>
        <v>0</v>
      </c>
      <c r="Q177" s="229">
        <v>5.0000000000000002E-05</v>
      </c>
      <c r="R177" s="229">
        <f>Q177*H177</f>
        <v>0.012750000000000001</v>
      </c>
      <c r="S177" s="229">
        <v>0</v>
      </c>
      <c r="T177" s="230">
        <f>S177*H177</f>
        <v>0</v>
      </c>
      <c r="AR177" s="23" t="s">
        <v>137</v>
      </c>
      <c r="AT177" s="23" t="s">
        <v>133</v>
      </c>
      <c r="AU177" s="23" t="s">
        <v>84</v>
      </c>
      <c r="AY177" s="23" t="s">
        <v>130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23" t="s">
        <v>82</v>
      </c>
      <c r="BK177" s="231">
        <f>ROUND(I177*H177,2)</f>
        <v>0</v>
      </c>
      <c r="BL177" s="23" t="s">
        <v>137</v>
      </c>
      <c r="BM177" s="23" t="s">
        <v>359</v>
      </c>
    </row>
    <row r="178" s="1" customFormat="1" ht="22.8" customHeight="1">
      <c r="B178" s="45"/>
      <c r="C178" s="220" t="s">
        <v>360</v>
      </c>
      <c r="D178" s="220" t="s">
        <v>133</v>
      </c>
      <c r="E178" s="221" t="s">
        <v>361</v>
      </c>
      <c r="F178" s="222" t="s">
        <v>362</v>
      </c>
      <c r="G178" s="223" t="s">
        <v>136</v>
      </c>
      <c r="H178" s="224">
        <v>9</v>
      </c>
      <c r="I178" s="225"/>
      <c r="J178" s="226">
        <f>ROUND(I178*H178,2)</f>
        <v>0</v>
      </c>
      <c r="K178" s="222" t="s">
        <v>144</v>
      </c>
      <c r="L178" s="71"/>
      <c r="M178" s="227" t="s">
        <v>21</v>
      </c>
      <c r="N178" s="228" t="s">
        <v>45</v>
      </c>
      <c r="O178" s="46"/>
      <c r="P178" s="229">
        <f>O178*H178</f>
        <v>0</v>
      </c>
      <c r="Q178" s="229">
        <v>0.00059999999999999995</v>
      </c>
      <c r="R178" s="229">
        <f>Q178*H178</f>
        <v>0.0053999999999999994</v>
      </c>
      <c r="S178" s="229">
        <v>0</v>
      </c>
      <c r="T178" s="230">
        <f>S178*H178</f>
        <v>0</v>
      </c>
      <c r="AR178" s="23" t="s">
        <v>137</v>
      </c>
      <c r="AT178" s="23" t="s">
        <v>133</v>
      </c>
      <c r="AU178" s="23" t="s">
        <v>84</v>
      </c>
      <c r="AY178" s="23" t="s">
        <v>130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23" t="s">
        <v>82</v>
      </c>
      <c r="BK178" s="231">
        <f>ROUND(I178*H178,2)</f>
        <v>0</v>
      </c>
      <c r="BL178" s="23" t="s">
        <v>137</v>
      </c>
      <c r="BM178" s="23" t="s">
        <v>363</v>
      </c>
    </row>
    <row r="179" s="1" customFormat="1" ht="22.8" customHeight="1">
      <c r="B179" s="45"/>
      <c r="C179" s="220" t="s">
        <v>364</v>
      </c>
      <c r="D179" s="220" t="s">
        <v>133</v>
      </c>
      <c r="E179" s="221" t="s">
        <v>365</v>
      </c>
      <c r="F179" s="222" t="s">
        <v>366</v>
      </c>
      <c r="G179" s="223" t="s">
        <v>218</v>
      </c>
      <c r="H179" s="224">
        <v>1245</v>
      </c>
      <c r="I179" s="225"/>
      <c r="J179" s="226">
        <f>ROUND(I179*H179,2)</f>
        <v>0</v>
      </c>
      <c r="K179" s="222" t="s">
        <v>144</v>
      </c>
      <c r="L179" s="71"/>
      <c r="M179" s="227" t="s">
        <v>21</v>
      </c>
      <c r="N179" s="228" t="s">
        <v>45</v>
      </c>
      <c r="O179" s="46"/>
      <c r="P179" s="229">
        <f>O179*H179</f>
        <v>0</v>
      </c>
      <c r="Q179" s="229">
        <v>0.00020000000000000001</v>
      </c>
      <c r="R179" s="229">
        <f>Q179*H179</f>
        <v>0.249</v>
      </c>
      <c r="S179" s="229">
        <v>0</v>
      </c>
      <c r="T179" s="230">
        <f>S179*H179</f>
        <v>0</v>
      </c>
      <c r="AR179" s="23" t="s">
        <v>137</v>
      </c>
      <c r="AT179" s="23" t="s">
        <v>133</v>
      </c>
      <c r="AU179" s="23" t="s">
        <v>84</v>
      </c>
      <c r="AY179" s="23" t="s">
        <v>130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23" t="s">
        <v>82</v>
      </c>
      <c r="BK179" s="231">
        <f>ROUND(I179*H179,2)</f>
        <v>0</v>
      </c>
      <c r="BL179" s="23" t="s">
        <v>137</v>
      </c>
      <c r="BM179" s="23" t="s">
        <v>367</v>
      </c>
    </row>
    <row r="180" s="1" customFormat="1" ht="22.8" customHeight="1">
      <c r="B180" s="45"/>
      <c r="C180" s="220" t="s">
        <v>368</v>
      </c>
      <c r="D180" s="220" t="s">
        <v>133</v>
      </c>
      <c r="E180" s="221" t="s">
        <v>369</v>
      </c>
      <c r="F180" s="222" t="s">
        <v>370</v>
      </c>
      <c r="G180" s="223" t="s">
        <v>218</v>
      </c>
      <c r="H180" s="224">
        <v>1030</v>
      </c>
      <c r="I180" s="225"/>
      <c r="J180" s="226">
        <f>ROUND(I180*H180,2)</f>
        <v>0</v>
      </c>
      <c r="K180" s="222" t="s">
        <v>144</v>
      </c>
      <c r="L180" s="71"/>
      <c r="M180" s="227" t="s">
        <v>21</v>
      </c>
      <c r="N180" s="228" t="s">
        <v>45</v>
      </c>
      <c r="O180" s="46"/>
      <c r="P180" s="229">
        <f>O180*H180</f>
        <v>0</v>
      </c>
      <c r="Q180" s="229">
        <v>6.9999999999999994E-05</v>
      </c>
      <c r="R180" s="229">
        <f>Q180*H180</f>
        <v>0.072099999999999997</v>
      </c>
      <c r="S180" s="229">
        <v>0</v>
      </c>
      <c r="T180" s="230">
        <f>S180*H180</f>
        <v>0</v>
      </c>
      <c r="AR180" s="23" t="s">
        <v>137</v>
      </c>
      <c r="AT180" s="23" t="s">
        <v>133</v>
      </c>
      <c r="AU180" s="23" t="s">
        <v>84</v>
      </c>
      <c r="AY180" s="23" t="s">
        <v>130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23" t="s">
        <v>82</v>
      </c>
      <c r="BK180" s="231">
        <f>ROUND(I180*H180,2)</f>
        <v>0</v>
      </c>
      <c r="BL180" s="23" t="s">
        <v>137</v>
      </c>
      <c r="BM180" s="23" t="s">
        <v>371</v>
      </c>
    </row>
    <row r="181" s="1" customFormat="1" ht="22.8" customHeight="1">
      <c r="B181" s="45"/>
      <c r="C181" s="220" t="s">
        <v>372</v>
      </c>
      <c r="D181" s="220" t="s">
        <v>133</v>
      </c>
      <c r="E181" s="221" t="s">
        <v>373</v>
      </c>
      <c r="F181" s="222" t="s">
        <v>374</v>
      </c>
      <c r="G181" s="223" t="s">
        <v>218</v>
      </c>
      <c r="H181" s="224">
        <v>3510</v>
      </c>
      <c r="I181" s="225"/>
      <c r="J181" s="226">
        <f>ROUND(I181*H181,2)</f>
        <v>0</v>
      </c>
      <c r="K181" s="222" t="s">
        <v>144</v>
      </c>
      <c r="L181" s="71"/>
      <c r="M181" s="227" t="s">
        <v>21</v>
      </c>
      <c r="N181" s="228" t="s">
        <v>45</v>
      </c>
      <c r="O181" s="46"/>
      <c r="P181" s="229">
        <f>O181*H181</f>
        <v>0</v>
      </c>
      <c r="Q181" s="229">
        <v>0.00040000000000000002</v>
      </c>
      <c r="R181" s="229">
        <f>Q181*H181</f>
        <v>1.4040000000000001</v>
      </c>
      <c r="S181" s="229">
        <v>0</v>
      </c>
      <c r="T181" s="230">
        <f>S181*H181</f>
        <v>0</v>
      </c>
      <c r="AR181" s="23" t="s">
        <v>137</v>
      </c>
      <c r="AT181" s="23" t="s">
        <v>133</v>
      </c>
      <c r="AU181" s="23" t="s">
        <v>84</v>
      </c>
      <c r="AY181" s="23" t="s">
        <v>130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23" t="s">
        <v>82</v>
      </c>
      <c r="BK181" s="231">
        <f>ROUND(I181*H181,2)</f>
        <v>0</v>
      </c>
      <c r="BL181" s="23" t="s">
        <v>137</v>
      </c>
      <c r="BM181" s="23" t="s">
        <v>375</v>
      </c>
    </row>
    <row r="182" s="1" customFormat="1" ht="22.8" customHeight="1">
      <c r="B182" s="45"/>
      <c r="C182" s="220" t="s">
        <v>376</v>
      </c>
      <c r="D182" s="220" t="s">
        <v>133</v>
      </c>
      <c r="E182" s="221" t="s">
        <v>377</v>
      </c>
      <c r="F182" s="222" t="s">
        <v>378</v>
      </c>
      <c r="G182" s="223" t="s">
        <v>218</v>
      </c>
      <c r="H182" s="224">
        <v>255</v>
      </c>
      <c r="I182" s="225"/>
      <c r="J182" s="226">
        <f>ROUND(I182*H182,2)</f>
        <v>0</v>
      </c>
      <c r="K182" s="222" t="s">
        <v>144</v>
      </c>
      <c r="L182" s="71"/>
      <c r="M182" s="227" t="s">
        <v>21</v>
      </c>
      <c r="N182" s="228" t="s">
        <v>45</v>
      </c>
      <c r="O182" s="46"/>
      <c r="P182" s="229">
        <f>O182*H182</f>
        <v>0</v>
      </c>
      <c r="Q182" s="229">
        <v>0.00012999999999999999</v>
      </c>
      <c r="R182" s="229">
        <f>Q182*H182</f>
        <v>0.033149999999999999</v>
      </c>
      <c r="S182" s="229">
        <v>0</v>
      </c>
      <c r="T182" s="230">
        <f>S182*H182</f>
        <v>0</v>
      </c>
      <c r="AR182" s="23" t="s">
        <v>137</v>
      </c>
      <c r="AT182" s="23" t="s">
        <v>133</v>
      </c>
      <c r="AU182" s="23" t="s">
        <v>84</v>
      </c>
      <c r="AY182" s="23" t="s">
        <v>130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23" t="s">
        <v>82</v>
      </c>
      <c r="BK182" s="231">
        <f>ROUND(I182*H182,2)</f>
        <v>0</v>
      </c>
      <c r="BL182" s="23" t="s">
        <v>137</v>
      </c>
      <c r="BM182" s="23" t="s">
        <v>379</v>
      </c>
    </row>
    <row r="183" s="1" customFormat="1" ht="22.8" customHeight="1">
      <c r="B183" s="45"/>
      <c r="C183" s="220" t="s">
        <v>380</v>
      </c>
      <c r="D183" s="220" t="s">
        <v>133</v>
      </c>
      <c r="E183" s="221" t="s">
        <v>381</v>
      </c>
      <c r="F183" s="222" t="s">
        <v>382</v>
      </c>
      <c r="G183" s="223" t="s">
        <v>136</v>
      </c>
      <c r="H183" s="224">
        <v>9</v>
      </c>
      <c r="I183" s="225"/>
      <c r="J183" s="226">
        <f>ROUND(I183*H183,2)</f>
        <v>0</v>
      </c>
      <c r="K183" s="222" t="s">
        <v>144</v>
      </c>
      <c r="L183" s="71"/>
      <c r="M183" s="227" t="s">
        <v>21</v>
      </c>
      <c r="N183" s="228" t="s">
        <v>45</v>
      </c>
      <c r="O183" s="46"/>
      <c r="P183" s="229">
        <f>O183*H183</f>
        <v>0</v>
      </c>
      <c r="Q183" s="229">
        <v>0.0016000000000000001</v>
      </c>
      <c r="R183" s="229">
        <f>Q183*H183</f>
        <v>0.014400000000000001</v>
      </c>
      <c r="S183" s="229">
        <v>0</v>
      </c>
      <c r="T183" s="230">
        <f>S183*H183</f>
        <v>0</v>
      </c>
      <c r="AR183" s="23" t="s">
        <v>137</v>
      </c>
      <c r="AT183" s="23" t="s">
        <v>133</v>
      </c>
      <c r="AU183" s="23" t="s">
        <v>84</v>
      </c>
      <c r="AY183" s="23" t="s">
        <v>130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23" t="s">
        <v>82</v>
      </c>
      <c r="BK183" s="231">
        <f>ROUND(I183*H183,2)</f>
        <v>0</v>
      </c>
      <c r="BL183" s="23" t="s">
        <v>137</v>
      </c>
      <c r="BM183" s="23" t="s">
        <v>383</v>
      </c>
    </row>
    <row r="184" s="1" customFormat="1" ht="22.8" customHeight="1">
      <c r="B184" s="45"/>
      <c r="C184" s="220" t="s">
        <v>384</v>
      </c>
      <c r="D184" s="220" t="s">
        <v>133</v>
      </c>
      <c r="E184" s="221" t="s">
        <v>385</v>
      </c>
      <c r="F184" s="222" t="s">
        <v>386</v>
      </c>
      <c r="G184" s="223" t="s">
        <v>136</v>
      </c>
      <c r="H184" s="224">
        <v>2820</v>
      </c>
      <c r="I184" s="225"/>
      <c r="J184" s="226">
        <f>ROUND(I184*H184,2)</f>
        <v>0</v>
      </c>
      <c r="K184" s="222" t="s">
        <v>144</v>
      </c>
      <c r="L184" s="71"/>
      <c r="M184" s="227" t="s">
        <v>21</v>
      </c>
      <c r="N184" s="228" t="s">
        <v>45</v>
      </c>
      <c r="O184" s="46"/>
      <c r="P184" s="229">
        <f>O184*H184</f>
        <v>0</v>
      </c>
      <c r="Q184" s="229">
        <v>0.00198</v>
      </c>
      <c r="R184" s="229">
        <f>Q184*H184</f>
        <v>5.5835999999999997</v>
      </c>
      <c r="S184" s="229">
        <v>0</v>
      </c>
      <c r="T184" s="230">
        <f>S184*H184</f>
        <v>0</v>
      </c>
      <c r="AR184" s="23" t="s">
        <v>137</v>
      </c>
      <c r="AT184" s="23" t="s">
        <v>133</v>
      </c>
      <c r="AU184" s="23" t="s">
        <v>84</v>
      </c>
      <c r="AY184" s="23" t="s">
        <v>130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23" t="s">
        <v>82</v>
      </c>
      <c r="BK184" s="231">
        <f>ROUND(I184*H184,2)</f>
        <v>0</v>
      </c>
      <c r="BL184" s="23" t="s">
        <v>137</v>
      </c>
      <c r="BM184" s="23" t="s">
        <v>387</v>
      </c>
    </row>
    <row r="185" s="1" customFormat="1" ht="45.6" customHeight="1">
      <c r="B185" s="45"/>
      <c r="C185" s="220" t="s">
        <v>388</v>
      </c>
      <c r="D185" s="220" t="s">
        <v>133</v>
      </c>
      <c r="E185" s="221" t="s">
        <v>389</v>
      </c>
      <c r="F185" s="222" t="s">
        <v>390</v>
      </c>
      <c r="G185" s="223" t="s">
        <v>218</v>
      </c>
      <c r="H185" s="224">
        <v>3765</v>
      </c>
      <c r="I185" s="225"/>
      <c r="J185" s="226">
        <f>ROUND(I185*H185,2)</f>
        <v>0</v>
      </c>
      <c r="K185" s="222" t="s">
        <v>144</v>
      </c>
      <c r="L185" s="71"/>
      <c r="M185" s="227" t="s">
        <v>21</v>
      </c>
      <c r="N185" s="228" t="s">
        <v>45</v>
      </c>
      <c r="O185" s="46"/>
      <c r="P185" s="229">
        <f>O185*H185</f>
        <v>0</v>
      </c>
      <c r="Q185" s="229">
        <v>0</v>
      </c>
      <c r="R185" s="229">
        <f>Q185*H185</f>
        <v>0</v>
      </c>
      <c r="S185" s="229">
        <v>0.17199999999999999</v>
      </c>
      <c r="T185" s="230">
        <f>S185*H185</f>
        <v>647.57999999999993</v>
      </c>
      <c r="AR185" s="23" t="s">
        <v>137</v>
      </c>
      <c r="AT185" s="23" t="s">
        <v>133</v>
      </c>
      <c r="AU185" s="23" t="s">
        <v>84</v>
      </c>
      <c r="AY185" s="23" t="s">
        <v>130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23" t="s">
        <v>82</v>
      </c>
      <c r="BK185" s="231">
        <f>ROUND(I185*H185,2)</f>
        <v>0</v>
      </c>
      <c r="BL185" s="23" t="s">
        <v>137</v>
      </c>
      <c r="BM185" s="23" t="s">
        <v>391</v>
      </c>
    </row>
    <row r="186" s="1" customFormat="1" ht="57" customHeight="1">
      <c r="B186" s="45"/>
      <c r="C186" s="220" t="s">
        <v>392</v>
      </c>
      <c r="D186" s="220" t="s">
        <v>133</v>
      </c>
      <c r="E186" s="221" t="s">
        <v>393</v>
      </c>
      <c r="F186" s="222" t="s">
        <v>394</v>
      </c>
      <c r="G186" s="223" t="s">
        <v>218</v>
      </c>
      <c r="H186" s="224">
        <v>20</v>
      </c>
      <c r="I186" s="225"/>
      <c r="J186" s="226">
        <f>ROUND(I186*H186,2)</f>
        <v>0</v>
      </c>
      <c r="K186" s="222" t="s">
        <v>144</v>
      </c>
      <c r="L186" s="71"/>
      <c r="M186" s="227" t="s">
        <v>21</v>
      </c>
      <c r="N186" s="228" t="s">
        <v>45</v>
      </c>
      <c r="O186" s="46"/>
      <c r="P186" s="229">
        <f>O186*H186</f>
        <v>0</v>
      </c>
      <c r="Q186" s="229">
        <v>0</v>
      </c>
      <c r="R186" s="229">
        <f>Q186*H186</f>
        <v>0</v>
      </c>
      <c r="S186" s="229">
        <v>0.129</v>
      </c>
      <c r="T186" s="230">
        <f>S186*H186</f>
        <v>2.5800000000000001</v>
      </c>
      <c r="AR186" s="23" t="s">
        <v>137</v>
      </c>
      <c r="AT186" s="23" t="s">
        <v>133</v>
      </c>
      <c r="AU186" s="23" t="s">
        <v>84</v>
      </c>
      <c r="AY186" s="23" t="s">
        <v>130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23" t="s">
        <v>82</v>
      </c>
      <c r="BK186" s="231">
        <f>ROUND(I186*H186,2)</f>
        <v>0</v>
      </c>
      <c r="BL186" s="23" t="s">
        <v>137</v>
      </c>
      <c r="BM186" s="23" t="s">
        <v>395</v>
      </c>
    </row>
    <row r="187" s="1" customFormat="1" ht="45.6" customHeight="1">
      <c r="B187" s="45"/>
      <c r="C187" s="220" t="s">
        <v>396</v>
      </c>
      <c r="D187" s="220" t="s">
        <v>133</v>
      </c>
      <c r="E187" s="221" t="s">
        <v>397</v>
      </c>
      <c r="F187" s="222" t="s">
        <v>398</v>
      </c>
      <c r="G187" s="223" t="s">
        <v>218</v>
      </c>
      <c r="H187" s="224">
        <v>4</v>
      </c>
      <c r="I187" s="225"/>
      <c r="J187" s="226">
        <f>ROUND(I187*H187,2)</f>
        <v>0</v>
      </c>
      <c r="K187" s="222" t="s">
        <v>144</v>
      </c>
      <c r="L187" s="71"/>
      <c r="M187" s="227" t="s">
        <v>21</v>
      </c>
      <c r="N187" s="228" t="s">
        <v>45</v>
      </c>
      <c r="O187" s="46"/>
      <c r="P187" s="229">
        <f>O187*H187</f>
        <v>0</v>
      </c>
      <c r="Q187" s="229">
        <v>0</v>
      </c>
      <c r="R187" s="229">
        <f>Q187*H187</f>
        <v>0</v>
      </c>
      <c r="S187" s="229">
        <v>0.042999999999999997</v>
      </c>
      <c r="T187" s="230">
        <f>S187*H187</f>
        <v>0.17199999999999999</v>
      </c>
      <c r="AR187" s="23" t="s">
        <v>137</v>
      </c>
      <c r="AT187" s="23" t="s">
        <v>133</v>
      </c>
      <c r="AU187" s="23" t="s">
        <v>84</v>
      </c>
      <c r="AY187" s="23" t="s">
        <v>130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23" t="s">
        <v>82</v>
      </c>
      <c r="BK187" s="231">
        <f>ROUND(I187*H187,2)</f>
        <v>0</v>
      </c>
      <c r="BL187" s="23" t="s">
        <v>137</v>
      </c>
      <c r="BM187" s="23" t="s">
        <v>399</v>
      </c>
    </row>
    <row r="188" s="11" customFormat="1">
      <c r="B188" s="232"/>
      <c r="C188" s="233"/>
      <c r="D188" s="234" t="s">
        <v>139</v>
      </c>
      <c r="E188" s="235" t="s">
        <v>21</v>
      </c>
      <c r="F188" s="236" t="s">
        <v>400</v>
      </c>
      <c r="G188" s="233"/>
      <c r="H188" s="237">
        <v>4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AT188" s="243" t="s">
        <v>139</v>
      </c>
      <c r="AU188" s="243" t="s">
        <v>84</v>
      </c>
      <c r="AV188" s="11" t="s">
        <v>84</v>
      </c>
      <c r="AW188" s="11" t="s">
        <v>37</v>
      </c>
      <c r="AX188" s="11" t="s">
        <v>74</v>
      </c>
      <c r="AY188" s="243" t="s">
        <v>130</v>
      </c>
    </row>
    <row r="189" s="12" customFormat="1">
      <c r="B189" s="244"/>
      <c r="C189" s="245"/>
      <c r="D189" s="234" t="s">
        <v>139</v>
      </c>
      <c r="E189" s="246" t="s">
        <v>21</v>
      </c>
      <c r="F189" s="247" t="s">
        <v>141</v>
      </c>
      <c r="G189" s="245"/>
      <c r="H189" s="248">
        <v>4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AT189" s="254" t="s">
        <v>139</v>
      </c>
      <c r="AU189" s="254" t="s">
        <v>84</v>
      </c>
      <c r="AV189" s="12" t="s">
        <v>137</v>
      </c>
      <c r="AW189" s="12" t="s">
        <v>37</v>
      </c>
      <c r="AX189" s="12" t="s">
        <v>82</v>
      </c>
      <c r="AY189" s="254" t="s">
        <v>130</v>
      </c>
    </row>
    <row r="190" s="1" customFormat="1" ht="45.6" customHeight="1">
      <c r="B190" s="45"/>
      <c r="C190" s="220" t="s">
        <v>401</v>
      </c>
      <c r="D190" s="220" t="s">
        <v>133</v>
      </c>
      <c r="E190" s="221" t="s">
        <v>402</v>
      </c>
      <c r="F190" s="222" t="s">
        <v>403</v>
      </c>
      <c r="G190" s="223" t="s">
        <v>136</v>
      </c>
      <c r="H190" s="224">
        <v>12220</v>
      </c>
      <c r="I190" s="225"/>
      <c r="J190" s="226">
        <f>ROUND(I190*H190,2)</f>
        <v>0</v>
      </c>
      <c r="K190" s="222" t="s">
        <v>144</v>
      </c>
      <c r="L190" s="71"/>
      <c r="M190" s="227" t="s">
        <v>21</v>
      </c>
      <c r="N190" s="228" t="s">
        <v>45</v>
      </c>
      <c r="O190" s="46"/>
      <c r="P190" s="229">
        <f>O190*H190</f>
        <v>0</v>
      </c>
      <c r="Q190" s="229">
        <v>0</v>
      </c>
      <c r="R190" s="229">
        <f>Q190*H190</f>
        <v>0</v>
      </c>
      <c r="S190" s="229">
        <v>0.02</v>
      </c>
      <c r="T190" s="230">
        <f>S190*H190</f>
        <v>244.40000000000001</v>
      </c>
      <c r="AR190" s="23" t="s">
        <v>137</v>
      </c>
      <c r="AT190" s="23" t="s">
        <v>133</v>
      </c>
      <c r="AU190" s="23" t="s">
        <v>84</v>
      </c>
      <c r="AY190" s="23" t="s">
        <v>130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23" t="s">
        <v>82</v>
      </c>
      <c r="BK190" s="231">
        <f>ROUND(I190*H190,2)</f>
        <v>0</v>
      </c>
      <c r="BL190" s="23" t="s">
        <v>137</v>
      </c>
      <c r="BM190" s="23" t="s">
        <v>404</v>
      </c>
    </row>
    <row r="191" s="1" customFormat="1" ht="34.2" customHeight="1">
      <c r="B191" s="45"/>
      <c r="C191" s="220" t="s">
        <v>405</v>
      </c>
      <c r="D191" s="220" t="s">
        <v>133</v>
      </c>
      <c r="E191" s="221" t="s">
        <v>406</v>
      </c>
      <c r="F191" s="222" t="s">
        <v>407</v>
      </c>
      <c r="G191" s="223" t="s">
        <v>136</v>
      </c>
      <c r="H191" s="224">
        <v>32</v>
      </c>
      <c r="I191" s="225"/>
      <c r="J191" s="226">
        <f>ROUND(I191*H191,2)</f>
        <v>0</v>
      </c>
      <c r="K191" s="222" t="s">
        <v>144</v>
      </c>
      <c r="L191" s="71"/>
      <c r="M191" s="227" t="s">
        <v>21</v>
      </c>
      <c r="N191" s="228" t="s">
        <v>45</v>
      </c>
      <c r="O191" s="46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AR191" s="23" t="s">
        <v>137</v>
      </c>
      <c r="AT191" s="23" t="s">
        <v>133</v>
      </c>
      <c r="AU191" s="23" t="s">
        <v>84</v>
      </c>
      <c r="AY191" s="23" t="s">
        <v>130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23" t="s">
        <v>82</v>
      </c>
      <c r="BK191" s="231">
        <f>ROUND(I191*H191,2)</f>
        <v>0</v>
      </c>
      <c r="BL191" s="23" t="s">
        <v>137</v>
      </c>
      <c r="BM191" s="23" t="s">
        <v>408</v>
      </c>
    </row>
    <row r="192" s="1" customFormat="1" ht="34.2" customHeight="1">
      <c r="B192" s="45"/>
      <c r="C192" s="220" t="s">
        <v>409</v>
      </c>
      <c r="D192" s="220" t="s">
        <v>133</v>
      </c>
      <c r="E192" s="221" t="s">
        <v>410</v>
      </c>
      <c r="F192" s="222" t="s">
        <v>411</v>
      </c>
      <c r="G192" s="223" t="s">
        <v>136</v>
      </c>
      <c r="H192" s="224">
        <v>160</v>
      </c>
      <c r="I192" s="225"/>
      <c r="J192" s="226">
        <f>ROUND(I192*H192,2)</f>
        <v>0</v>
      </c>
      <c r="K192" s="222" t="s">
        <v>144</v>
      </c>
      <c r="L192" s="71"/>
      <c r="M192" s="227" t="s">
        <v>21</v>
      </c>
      <c r="N192" s="228" t="s">
        <v>45</v>
      </c>
      <c r="O192" s="46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AR192" s="23" t="s">
        <v>137</v>
      </c>
      <c r="AT192" s="23" t="s">
        <v>133</v>
      </c>
      <c r="AU192" s="23" t="s">
        <v>84</v>
      </c>
      <c r="AY192" s="23" t="s">
        <v>130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23" t="s">
        <v>82</v>
      </c>
      <c r="BK192" s="231">
        <f>ROUND(I192*H192,2)</f>
        <v>0</v>
      </c>
      <c r="BL192" s="23" t="s">
        <v>137</v>
      </c>
      <c r="BM192" s="23" t="s">
        <v>412</v>
      </c>
    </row>
    <row r="193" s="11" customFormat="1">
      <c r="B193" s="232"/>
      <c r="C193" s="233"/>
      <c r="D193" s="234" t="s">
        <v>139</v>
      </c>
      <c r="E193" s="235" t="s">
        <v>21</v>
      </c>
      <c r="F193" s="236" t="s">
        <v>413</v>
      </c>
      <c r="G193" s="233"/>
      <c r="H193" s="237">
        <v>160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AT193" s="243" t="s">
        <v>139</v>
      </c>
      <c r="AU193" s="243" t="s">
        <v>84</v>
      </c>
      <c r="AV193" s="11" t="s">
        <v>84</v>
      </c>
      <c r="AW193" s="11" t="s">
        <v>37</v>
      </c>
      <c r="AX193" s="11" t="s">
        <v>74</v>
      </c>
      <c r="AY193" s="243" t="s">
        <v>130</v>
      </c>
    </row>
    <row r="194" s="12" customFormat="1">
      <c r="B194" s="244"/>
      <c r="C194" s="245"/>
      <c r="D194" s="234" t="s">
        <v>139</v>
      </c>
      <c r="E194" s="246" t="s">
        <v>21</v>
      </c>
      <c r="F194" s="247" t="s">
        <v>141</v>
      </c>
      <c r="G194" s="245"/>
      <c r="H194" s="248">
        <v>160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AT194" s="254" t="s">
        <v>139</v>
      </c>
      <c r="AU194" s="254" t="s">
        <v>84</v>
      </c>
      <c r="AV194" s="12" t="s">
        <v>137</v>
      </c>
      <c r="AW194" s="12" t="s">
        <v>37</v>
      </c>
      <c r="AX194" s="12" t="s">
        <v>82</v>
      </c>
      <c r="AY194" s="254" t="s">
        <v>130</v>
      </c>
    </row>
    <row r="195" s="1" customFormat="1" ht="34.2" customHeight="1">
      <c r="B195" s="45"/>
      <c r="C195" s="220" t="s">
        <v>414</v>
      </c>
      <c r="D195" s="220" t="s">
        <v>133</v>
      </c>
      <c r="E195" s="221" t="s">
        <v>415</v>
      </c>
      <c r="F195" s="222" t="s">
        <v>416</v>
      </c>
      <c r="G195" s="223" t="s">
        <v>136</v>
      </c>
      <c r="H195" s="224">
        <v>32</v>
      </c>
      <c r="I195" s="225"/>
      <c r="J195" s="226">
        <f>ROUND(I195*H195,2)</f>
        <v>0</v>
      </c>
      <c r="K195" s="222" t="s">
        <v>144</v>
      </c>
      <c r="L195" s="71"/>
      <c r="M195" s="227" t="s">
        <v>21</v>
      </c>
      <c r="N195" s="228" t="s">
        <v>45</v>
      </c>
      <c r="O195" s="46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AR195" s="23" t="s">
        <v>137</v>
      </c>
      <c r="AT195" s="23" t="s">
        <v>133</v>
      </c>
      <c r="AU195" s="23" t="s">
        <v>84</v>
      </c>
      <c r="AY195" s="23" t="s">
        <v>130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23" t="s">
        <v>82</v>
      </c>
      <c r="BK195" s="231">
        <f>ROUND(I195*H195,2)</f>
        <v>0</v>
      </c>
      <c r="BL195" s="23" t="s">
        <v>137</v>
      </c>
      <c r="BM195" s="23" t="s">
        <v>417</v>
      </c>
    </row>
    <row r="196" s="1" customFormat="1" ht="57" customHeight="1">
      <c r="B196" s="45"/>
      <c r="C196" s="220" t="s">
        <v>418</v>
      </c>
      <c r="D196" s="220" t="s">
        <v>133</v>
      </c>
      <c r="E196" s="221" t="s">
        <v>419</v>
      </c>
      <c r="F196" s="222" t="s">
        <v>420</v>
      </c>
      <c r="G196" s="223" t="s">
        <v>218</v>
      </c>
      <c r="H196" s="224">
        <v>405</v>
      </c>
      <c r="I196" s="225"/>
      <c r="J196" s="226">
        <f>ROUND(I196*H196,2)</f>
        <v>0</v>
      </c>
      <c r="K196" s="222" t="s">
        <v>144</v>
      </c>
      <c r="L196" s="71"/>
      <c r="M196" s="227" t="s">
        <v>21</v>
      </c>
      <c r="N196" s="228" t="s">
        <v>45</v>
      </c>
      <c r="O196" s="46"/>
      <c r="P196" s="229">
        <f>O196*H196</f>
        <v>0</v>
      </c>
      <c r="Q196" s="229">
        <v>9.0000000000000006E-05</v>
      </c>
      <c r="R196" s="229">
        <f>Q196*H196</f>
        <v>0.036450000000000003</v>
      </c>
      <c r="S196" s="229">
        <v>0.042000000000000003</v>
      </c>
      <c r="T196" s="230">
        <f>S196*H196</f>
        <v>17.010000000000002</v>
      </c>
      <c r="AR196" s="23" t="s">
        <v>137</v>
      </c>
      <c r="AT196" s="23" t="s">
        <v>133</v>
      </c>
      <c r="AU196" s="23" t="s">
        <v>84</v>
      </c>
      <c r="AY196" s="23" t="s">
        <v>130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23" t="s">
        <v>82</v>
      </c>
      <c r="BK196" s="231">
        <f>ROUND(I196*H196,2)</f>
        <v>0</v>
      </c>
      <c r="BL196" s="23" t="s">
        <v>137</v>
      </c>
      <c r="BM196" s="23" t="s">
        <v>421</v>
      </c>
    </row>
    <row r="197" s="1" customFormat="1" ht="45.6" customHeight="1">
      <c r="B197" s="45"/>
      <c r="C197" s="220" t="s">
        <v>422</v>
      </c>
      <c r="D197" s="220" t="s">
        <v>133</v>
      </c>
      <c r="E197" s="221" t="s">
        <v>423</v>
      </c>
      <c r="F197" s="222" t="s">
        <v>424</v>
      </c>
      <c r="G197" s="223" t="s">
        <v>196</v>
      </c>
      <c r="H197" s="224">
        <v>18</v>
      </c>
      <c r="I197" s="225"/>
      <c r="J197" s="226">
        <f>ROUND(I197*H197,2)</f>
        <v>0</v>
      </c>
      <c r="K197" s="222" t="s">
        <v>144</v>
      </c>
      <c r="L197" s="71"/>
      <c r="M197" s="227" t="s">
        <v>21</v>
      </c>
      <c r="N197" s="228" t="s">
        <v>45</v>
      </c>
      <c r="O197" s="46"/>
      <c r="P197" s="229">
        <f>O197*H197</f>
        <v>0</v>
      </c>
      <c r="Q197" s="229">
        <v>0</v>
      </c>
      <c r="R197" s="229">
        <f>Q197*H197</f>
        <v>0</v>
      </c>
      <c r="S197" s="229">
        <v>0.082000000000000003</v>
      </c>
      <c r="T197" s="230">
        <f>S197*H197</f>
        <v>1.476</v>
      </c>
      <c r="AR197" s="23" t="s">
        <v>137</v>
      </c>
      <c r="AT197" s="23" t="s">
        <v>133</v>
      </c>
      <c r="AU197" s="23" t="s">
        <v>84</v>
      </c>
      <c r="AY197" s="23" t="s">
        <v>130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23" t="s">
        <v>82</v>
      </c>
      <c r="BK197" s="231">
        <f>ROUND(I197*H197,2)</f>
        <v>0</v>
      </c>
      <c r="BL197" s="23" t="s">
        <v>137</v>
      </c>
      <c r="BM197" s="23" t="s">
        <v>425</v>
      </c>
    </row>
    <row r="198" s="1" customFormat="1" ht="14.4" customHeight="1">
      <c r="B198" s="45"/>
      <c r="C198" s="220" t="s">
        <v>426</v>
      </c>
      <c r="D198" s="220" t="s">
        <v>133</v>
      </c>
      <c r="E198" s="221" t="s">
        <v>427</v>
      </c>
      <c r="F198" s="222" t="s">
        <v>428</v>
      </c>
      <c r="G198" s="223" t="s">
        <v>160</v>
      </c>
      <c r="H198" s="224">
        <v>0.5</v>
      </c>
      <c r="I198" s="225"/>
      <c r="J198" s="226">
        <f>ROUND(I198*H198,2)</f>
        <v>0</v>
      </c>
      <c r="K198" s="222" t="s">
        <v>21</v>
      </c>
      <c r="L198" s="71"/>
      <c r="M198" s="227" t="s">
        <v>21</v>
      </c>
      <c r="N198" s="228" t="s">
        <v>45</v>
      </c>
      <c r="O198" s="46"/>
      <c r="P198" s="229">
        <f>O198*H198</f>
        <v>0</v>
      </c>
      <c r="Q198" s="229">
        <v>0.00010000000000000001</v>
      </c>
      <c r="R198" s="229">
        <f>Q198*H198</f>
        <v>5.0000000000000002E-05</v>
      </c>
      <c r="S198" s="229">
        <v>2.4100000000000001</v>
      </c>
      <c r="T198" s="230">
        <f>S198*H198</f>
        <v>1.2050000000000001</v>
      </c>
      <c r="AR198" s="23" t="s">
        <v>137</v>
      </c>
      <c r="AT198" s="23" t="s">
        <v>133</v>
      </c>
      <c r="AU198" s="23" t="s">
        <v>84</v>
      </c>
      <c r="AY198" s="23" t="s">
        <v>130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23" t="s">
        <v>82</v>
      </c>
      <c r="BK198" s="231">
        <f>ROUND(I198*H198,2)</f>
        <v>0</v>
      </c>
      <c r="BL198" s="23" t="s">
        <v>137</v>
      </c>
      <c r="BM198" s="23" t="s">
        <v>429</v>
      </c>
    </row>
    <row r="199" s="10" customFormat="1" ht="29.88" customHeight="1">
      <c r="B199" s="204"/>
      <c r="C199" s="205"/>
      <c r="D199" s="206" t="s">
        <v>73</v>
      </c>
      <c r="E199" s="218" t="s">
        <v>430</v>
      </c>
      <c r="F199" s="218" t="s">
        <v>431</v>
      </c>
      <c r="G199" s="205"/>
      <c r="H199" s="205"/>
      <c r="I199" s="208"/>
      <c r="J199" s="219">
        <f>BK199</f>
        <v>0</v>
      </c>
      <c r="K199" s="205"/>
      <c r="L199" s="210"/>
      <c r="M199" s="211"/>
      <c r="N199" s="212"/>
      <c r="O199" s="212"/>
      <c r="P199" s="213">
        <f>SUM(P200:P222)</f>
        <v>0</v>
      </c>
      <c r="Q199" s="212"/>
      <c r="R199" s="213">
        <f>SUM(R200:R222)</f>
        <v>0</v>
      </c>
      <c r="S199" s="212"/>
      <c r="T199" s="214">
        <f>SUM(T200:T222)</f>
        <v>0</v>
      </c>
      <c r="AR199" s="215" t="s">
        <v>82</v>
      </c>
      <c r="AT199" s="216" t="s">
        <v>73</v>
      </c>
      <c r="AU199" s="216" t="s">
        <v>82</v>
      </c>
      <c r="AY199" s="215" t="s">
        <v>130</v>
      </c>
      <c r="BK199" s="217">
        <f>SUM(BK200:BK222)</f>
        <v>0</v>
      </c>
    </row>
    <row r="200" s="1" customFormat="1" ht="34.2" customHeight="1">
      <c r="B200" s="45"/>
      <c r="C200" s="220" t="s">
        <v>432</v>
      </c>
      <c r="D200" s="220" t="s">
        <v>133</v>
      </c>
      <c r="E200" s="221" t="s">
        <v>433</v>
      </c>
      <c r="F200" s="222" t="s">
        <v>434</v>
      </c>
      <c r="G200" s="223" t="s">
        <v>246</v>
      </c>
      <c r="H200" s="224">
        <v>1714.0799999999999</v>
      </c>
      <c r="I200" s="225"/>
      <c r="J200" s="226">
        <f>ROUND(I200*H200,2)</f>
        <v>0</v>
      </c>
      <c r="K200" s="222" t="s">
        <v>144</v>
      </c>
      <c r="L200" s="71"/>
      <c r="M200" s="227" t="s">
        <v>21</v>
      </c>
      <c r="N200" s="228" t="s">
        <v>45</v>
      </c>
      <c r="O200" s="46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AR200" s="23" t="s">
        <v>137</v>
      </c>
      <c r="AT200" s="23" t="s">
        <v>133</v>
      </c>
      <c r="AU200" s="23" t="s">
        <v>84</v>
      </c>
      <c r="AY200" s="23" t="s">
        <v>130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23" t="s">
        <v>82</v>
      </c>
      <c r="BK200" s="231">
        <f>ROUND(I200*H200,2)</f>
        <v>0</v>
      </c>
      <c r="BL200" s="23" t="s">
        <v>137</v>
      </c>
      <c r="BM200" s="23" t="s">
        <v>435</v>
      </c>
    </row>
    <row r="201" s="11" customFormat="1">
      <c r="B201" s="232"/>
      <c r="C201" s="233"/>
      <c r="D201" s="234" t="s">
        <v>139</v>
      </c>
      <c r="E201" s="235" t="s">
        <v>21</v>
      </c>
      <c r="F201" s="236" t="s">
        <v>436</v>
      </c>
      <c r="G201" s="233"/>
      <c r="H201" s="237">
        <v>1714.0799999999999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AT201" s="243" t="s">
        <v>139</v>
      </c>
      <c r="AU201" s="243" t="s">
        <v>84</v>
      </c>
      <c r="AV201" s="11" t="s">
        <v>84</v>
      </c>
      <c r="AW201" s="11" t="s">
        <v>37</v>
      </c>
      <c r="AX201" s="11" t="s">
        <v>74</v>
      </c>
      <c r="AY201" s="243" t="s">
        <v>130</v>
      </c>
    </row>
    <row r="202" s="12" customFormat="1">
      <c r="B202" s="244"/>
      <c r="C202" s="245"/>
      <c r="D202" s="234" t="s">
        <v>139</v>
      </c>
      <c r="E202" s="246" t="s">
        <v>21</v>
      </c>
      <c r="F202" s="247" t="s">
        <v>141</v>
      </c>
      <c r="G202" s="245"/>
      <c r="H202" s="248">
        <v>1714.0799999999999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AT202" s="254" t="s">
        <v>139</v>
      </c>
      <c r="AU202" s="254" t="s">
        <v>84</v>
      </c>
      <c r="AV202" s="12" t="s">
        <v>137</v>
      </c>
      <c r="AW202" s="12" t="s">
        <v>37</v>
      </c>
      <c r="AX202" s="12" t="s">
        <v>82</v>
      </c>
      <c r="AY202" s="254" t="s">
        <v>130</v>
      </c>
    </row>
    <row r="203" s="1" customFormat="1" ht="34.2" customHeight="1">
      <c r="B203" s="45"/>
      <c r="C203" s="220" t="s">
        <v>437</v>
      </c>
      <c r="D203" s="220" t="s">
        <v>133</v>
      </c>
      <c r="E203" s="221" t="s">
        <v>438</v>
      </c>
      <c r="F203" s="222" t="s">
        <v>439</v>
      </c>
      <c r="G203" s="223" t="s">
        <v>246</v>
      </c>
      <c r="H203" s="224">
        <v>25722</v>
      </c>
      <c r="I203" s="225"/>
      <c r="J203" s="226">
        <f>ROUND(I203*H203,2)</f>
        <v>0</v>
      </c>
      <c r="K203" s="222" t="s">
        <v>144</v>
      </c>
      <c r="L203" s="71"/>
      <c r="M203" s="227" t="s">
        <v>21</v>
      </c>
      <c r="N203" s="228" t="s">
        <v>45</v>
      </c>
      <c r="O203" s="46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AR203" s="23" t="s">
        <v>137</v>
      </c>
      <c r="AT203" s="23" t="s">
        <v>133</v>
      </c>
      <c r="AU203" s="23" t="s">
        <v>84</v>
      </c>
      <c r="AY203" s="23" t="s">
        <v>130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23" t="s">
        <v>82</v>
      </c>
      <c r="BK203" s="231">
        <f>ROUND(I203*H203,2)</f>
        <v>0</v>
      </c>
      <c r="BL203" s="23" t="s">
        <v>137</v>
      </c>
      <c r="BM203" s="23" t="s">
        <v>440</v>
      </c>
    </row>
    <row r="204" s="13" customFormat="1">
      <c r="B204" s="265"/>
      <c r="C204" s="266"/>
      <c r="D204" s="234" t="s">
        <v>139</v>
      </c>
      <c r="E204" s="267" t="s">
        <v>21</v>
      </c>
      <c r="F204" s="268" t="s">
        <v>441</v>
      </c>
      <c r="G204" s="266"/>
      <c r="H204" s="267" t="s">
        <v>21</v>
      </c>
      <c r="I204" s="269"/>
      <c r="J204" s="266"/>
      <c r="K204" s="266"/>
      <c r="L204" s="270"/>
      <c r="M204" s="271"/>
      <c r="N204" s="272"/>
      <c r="O204" s="272"/>
      <c r="P204" s="272"/>
      <c r="Q204" s="272"/>
      <c r="R204" s="272"/>
      <c r="S204" s="272"/>
      <c r="T204" s="273"/>
      <c r="AT204" s="274" t="s">
        <v>139</v>
      </c>
      <c r="AU204" s="274" t="s">
        <v>84</v>
      </c>
      <c r="AV204" s="13" t="s">
        <v>82</v>
      </c>
      <c r="AW204" s="13" t="s">
        <v>37</v>
      </c>
      <c r="AX204" s="13" t="s">
        <v>74</v>
      </c>
      <c r="AY204" s="274" t="s">
        <v>130</v>
      </c>
    </row>
    <row r="205" s="11" customFormat="1">
      <c r="B205" s="232"/>
      <c r="C205" s="233"/>
      <c r="D205" s="234" t="s">
        <v>139</v>
      </c>
      <c r="E205" s="235" t="s">
        <v>21</v>
      </c>
      <c r="F205" s="236" t="s">
        <v>442</v>
      </c>
      <c r="G205" s="233"/>
      <c r="H205" s="237">
        <v>25722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AT205" s="243" t="s">
        <v>139</v>
      </c>
      <c r="AU205" s="243" t="s">
        <v>84</v>
      </c>
      <c r="AV205" s="11" t="s">
        <v>84</v>
      </c>
      <c r="AW205" s="11" t="s">
        <v>37</v>
      </c>
      <c r="AX205" s="11" t="s">
        <v>74</v>
      </c>
      <c r="AY205" s="243" t="s">
        <v>130</v>
      </c>
    </row>
    <row r="206" s="12" customFormat="1">
      <c r="B206" s="244"/>
      <c r="C206" s="245"/>
      <c r="D206" s="234" t="s">
        <v>139</v>
      </c>
      <c r="E206" s="246" t="s">
        <v>21</v>
      </c>
      <c r="F206" s="247" t="s">
        <v>141</v>
      </c>
      <c r="G206" s="245"/>
      <c r="H206" s="248">
        <v>25722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AT206" s="254" t="s">
        <v>139</v>
      </c>
      <c r="AU206" s="254" t="s">
        <v>84</v>
      </c>
      <c r="AV206" s="12" t="s">
        <v>137</v>
      </c>
      <c r="AW206" s="12" t="s">
        <v>37</v>
      </c>
      <c r="AX206" s="12" t="s">
        <v>82</v>
      </c>
      <c r="AY206" s="254" t="s">
        <v>130</v>
      </c>
    </row>
    <row r="207" s="1" customFormat="1" ht="22.8" customHeight="1">
      <c r="B207" s="45"/>
      <c r="C207" s="220" t="s">
        <v>443</v>
      </c>
      <c r="D207" s="220" t="s">
        <v>133</v>
      </c>
      <c r="E207" s="221" t="s">
        <v>444</v>
      </c>
      <c r="F207" s="222" t="s">
        <v>445</v>
      </c>
      <c r="G207" s="223" t="s">
        <v>246</v>
      </c>
      <c r="H207" s="224">
        <v>6276.3310000000001</v>
      </c>
      <c r="I207" s="225"/>
      <c r="J207" s="226">
        <f>ROUND(I207*H207,2)</f>
        <v>0</v>
      </c>
      <c r="K207" s="222" t="s">
        <v>144</v>
      </c>
      <c r="L207" s="71"/>
      <c r="M207" s="227" t="s">
        <v>21</v>
      </c>
      <c r="N207" s="228" t="s">
        <v>45</v>
      </c>
      <c r="O207" s="46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AR207" s="23" t="s">
        <v>137</v>
      </c>
      <c r="AT207" s="23" t="s">
        <v>133</v>
      </c>
      <c r="AU207" s="23" t="s">
        <v>84</v>
      </c>
      <c r="AY207" s="23" t="s">
        <v>130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23" t="s">
        <v>82</v>
      </c>
      <c r="BK207" s="231">
        <f>ROUND(I207*H207,2)</f>
        <v>0</v>
      </c>
      <c r="BL207" s="23" t="s">
        <v>137</v>
      </c>
      <c r="BM207" s="23" t="s">
        <v>446</v>
      </c>
    </row>
    <row r="208" s="11" customFormat="1">
      <c r="B208" s="232"/>
      <c r="C208" s="233"/>
      <c r="D208" s="234" t="s">
        <v>139</v>
      </c>
      <c r="E208" s="235" t="s">
        <v>21</v>
      </c>
      <c r="F208" s="236" t="s">
        <v>447</v>
      </c>
      <c r="G208" s="233"/>
      <c r="H208" s="237">
        <v>6276.3310000000001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AT208" s="243" t="s">
        <v>139</v>
      </c>
      <c r="AU208" s="243" t="s">
        <v>84</v>
      </c>
      <c r="AV208" s="11" t="s">
        <v>84</v>
      </c>
      <c r="AW208" s="11" t="s">
        <v>37</v>
      </c>
      <c r="AX208" s="11" t="s">
        <v>74</v>
      </c>
      <c r="AY208" s="243" t="s">
        <v>130</v>
      </c>
    </row>
    <row r="209" s="12" customFormat="1">
      <c r="B209" s="244"/>
      <c r="C209" s="245"/>
      <c r="D209" s="234" t="s">
        <v>139</v>
      </c>
      <c r="E209" s="246" t="s">
        <v>21</v>
      </c>
      <c r="F209" s="247" t="s">
        <v>141</v>
      </c>
      <c r="G209" s="245"/>
      <c r="H209" s="248">
        <v>6276.3310000000001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AT209" s="254" t="s">
        <v>139</v>
      </c>
      <c r="AU209" s="254" t="s">
        <v>84</v>
      </c>
      <c r="AV209" s="12" t="s">
        <v>137</v>
      </c>
      <c r="AW209" s="12" t="s">
        <v>37</v>
      </c>
      <c r="AX209" s="12" t="s">
        <v>82</v>
      </c>
      <c r="AY209" s="254" t="s">
        <v>130</v>
      </c>
    </row>
    <row r="210" s="1" customFormat="1" ht="34.2" customHeight="1">
      <c r="B210" s="45"/>
      <c r="C210" s="220" t="s">
        <v>448</v>
      </c>
      <c r="D210" s="220" t="s">
        <v>133</v>
      </c>
      <c r="E210" s="221" t="s">
        <v>449</v>
      </c>
      <c r="F210" s="222" t="s">
        <v>450</v>
      </c>
      <c r="G210" s="223" t="s">
        <v>246</v>
      </c>
      <c r="H210" s="224">
        <v>94144.964999999997</v>
      </c>
      <c r="I210" s="225"/>
      <c r="J210" s="226">
        <f>ROUND(I210*H210,2)</f>
        <v>0</v>
      </c>
      <c r="K210" s="222" t="s">
        <v>144</v>
      </c>
      <c r="L210" s="71"/>
      <c r="M210" s="227" t="s">
        <v>21</v>
      </c>
      <c r="N210" s="228" t="s">
        <v>45</v>
      </c>
      <c r="O210" s="46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AR210" s="23" t="s">
        <v>137</v>
      </c>
      <c r="AT210" s="23" t="s">
        <v>133</v>
      </c>
      <c r="AU210" s="23" t="s">
        <v>84</v>
      </c>
      <c r="AY210" s="23" t="s">
        <v>130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23" t="s">
        <v>82</v>
      </c>
      <c r="BK210" s="231">
        <f>ROUND(I210*H210,2)</f>
        <v>0</v>
      </c>
      <c r="BL210" s="23" t="s">
        <v>137</v>
      </c>
      <c r="BM210" s="23" t="s">
        <v>451</v>
      </c>
    </row>
    <row r="211" s="13" customFormat="1">
      <c r="B211" s="265"/>
      <c r="C211" s="266"/>
      <c r="D211" s="234" t="s">
        <v>139</v>
      </c>
      <c r="E211" s="267" t="s">
        <v>21</v>
      </c>
      <c r="F211" s="268" t="s">
        <v>441</v>
      </c>
      <c r="G211" s="266"/>
      <c r="H211" s="267" t="s">
        <v>21</v>
      </c>
      <c r="I211" s="269"/>
      <c r="J211" s="266"/>
      <c r="K211" s="266"/>
      <c r="L211" s="270"/>
      <c r="M211" s="271"/>
      <c r="N211" s="272"/>
      <c r="O211" s="272"/>
      <c r="P211" s="272"/>
      <c r="Q211" s="272"/>
      <c r="R211" s="272"/>
      <c r="S211" s="272"/>
      <c r="T211" s="273"/>
      <c r="AT211" s="274" t="s">
        <v>139</v>
      </c>
      <c r="AU211" s="274" t="s">
        <v>84</v>
      </c>
      <c r="AV211" s="13" t="s">
        <v>82</v>
      </c>
      <c r="AW211" s="13" t="s">
        <v>37</v>
      </c>
      <c r="AX211" s="13" t="s">
        <v>74</v>
      </c>
      <c r="AY211" s="274" t="s">
        <v>130</v>
      </c>
    </row>
    <row r="212" s="11" customFormat="1">
      <c r="B212" s="232"/>
      <c r="C212" s="233"/>
      <c r="D212" s="234" t="s">
        <v>139</v>
      </c>
      <c r="E212" s="235" t="s">
        <v>21</v>
      </c>
      <c r="F212" s="236" t="s">
        <v>452</v>
      </c>
      <c r="G212" s="233"/>
      <c r="H212" s="237">
        <v>94144.964999999997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AT212" s="243" t="s">
        <v>139</v>
      </c>
      <c r="AU212" s="243" t="s">
        <v>84</v>
      </c>
      <c r="AV212" s="11" t="s">
        <v>84</v>
      </c>
      <c r="AW212" s="11" t="s">
        <v>37</v>
      </c>
      <c r="AX212" s="11" t="s">
        <v>74</v>
      </c>
      <c r="AY212" s="243" t="s">
        <v>130</v>
      </c>
    </row>
    <row r="213" s="12" customFormat="1">
      <c r="B213" s="244"/>
      <c r="C213" s="245"/>
      <c r="D213" s="234" t="s">
        <v>139</v>
      </c>
      <c r="E213" s="246" t="s">
        <v>21</v>
      </c>
      <c r="F213" s="247" t="s">
        <v>141</v>
      </c>
      <c r="G213" s="245"/>
      <c r="H213" s="248">
        <v>94144.964999999997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AT213" s="254" t="s">
        <v>139</v>
      </c>
      <c r="AU213" s="254" t="s">
        <v>84</v>
      </c>
      <c r="AV213" s="12" t="s">
        <v>137</v>
      </c>
      <c r="AW213" s="12" t="s">
        <v>37</v>
      </c>
      <c r="AX213" s="12" t="s">
        <v>82</v>
      </c>
      <c r="AY213" s="254" t="s">
        <v>130</v>
      </c>
    </row>
    <row r="214" s="1" customFormat="1" ht="14.4" customHeight="1">
      <c r="B214" s="45"/>
      <c r="C214" s="220" t="s">
        <v>453</v>
      </c>
      <c r="D214" s="220" t="s">
        <v>133</v>
      </c>
      <c r="E214" s="221" t="s">
        <v>454</v>
      </c>
      <c r="F214" s="222" t="s">
        <v>455</v>
      </c>
      <c r="G214" s="223" t="s">
        <v>246</v>
      </c>
      <c r="H214" s="224">
        <v>1714.0799999999999</v>
      </c>
      <c r="I214" s="225"/>
      <c r="J214" s="226">
        <f>ROUND(I214*H214,2)</f>
        <v>0</v>
      </c>
      <c r="K214" s="222" t="s">
        <v>144</v>
      </c>
      <c r="L214" s="71"/>
      <c r="M214" s="227" t="s">
        <v>21</v>
      </c>
      <c r="N214" s="228" t="s">
        <v>45</v>
      </c>
      <c r="O214" s="46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AR214" s="23" t="s">
        <v>137</v>
      </c>
      <c r="AT214" s="23" t="s">
        <v>133</v>
      </c>
      <c r="AU214" s="23" t="s">
        <v>84</v>
      </c>
      <c r="AY214" s="23" t="s">
        <v>130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23" t="s">
        <v>82</v>
      </c>
      <c r="BK214" s="231">
        <f>ROUND(I214*H214,2)</f>
        <v>0</v>
      </c>
      <c r="BL214" s="23" t="s">
        <v>137</v>
      </c>
      <c r="BM214" s="23" t="s">
        <v>456</v>
      </c>
    </row>
    <row r="215" s="1" customFormat="1" ht="22.8" customHeight="1">
      <c r="B215" s="45"/>
      <c r="C215" s="220" t="s">
        <v>457</v>
      </c>
      <c r="D215" s="220" t="s">
        <v>133</v>
      </c>
      <c r="E215" s="221" t="s">
        <v>458</v>
      </c>
      <c r="F215" s="222" t="s">
        <v>459</v>
      </c>
      <c r="G215" s="223" t="s">
        <v>246</v>
      </c>
      <c r="H215" s="224">
        <v>6276.3310000000001</v>
      </c>
      <c r="I215" s="225"/>
      <c r="J215" s="226">
        <f>ROUND(I215*H215,2)</f>
        <v>0</v>
      </c>
      <c r="K215" s="222" t="s">
        <v>144</v>
      </c>
      <c r="L215" s="71"/>
      <c r="M215" s="227" t="s">
        <v>21</v>
      </c>
      <c r="N215" s="228" t="s">
        <v>45</v>
      </c>
      <c r="O215" s="46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AR215" s="23" t="s">
        <v>137</v>
      </c>
      <c r="AT215" s="23" t="s">
        <v>133</v>
      </c>
      <c r="AU215" s="23" t="s">
        <v>84</v>
      </c>
      <c r="AY215" s="23" t="s">
        <v>130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23" t="s">
        <v>82</v>
      </c>
      <c r="BK215" s="231">
        <f>ROUND(I215*H215,2)</f>
        <v>0</v>
      </c>
      <c r="BL215" s="23" t="s">
        <v>137</v>
      </c>
      <c r="BM215" s="23" t="s">
        <v>460</v>
      </c>
    </row>
    <row r="216" s="1" customFormat="1" ht="34.2" customHeight="1">
      <c r="B216" s="45"/>
      <c r="C216" s="220" t="s">
        <v>461</v>
      </c>
      <c r="D216" s="220" t="s">
        <v>133</v>
      </c>
      <c r="E216" s="221" t="s">
        <v>462</v>
      </c>
      <c r="F216" s="222" t="s">
        <v>463</v>
      </c>
      <c r="G216" s="223" t="s">
        <v>246</v>
      </c>
      <c r="H216" s="224">
        <v>1.2050000000000001</v>
      </c>
      <c r="I216" s="225"/>
      <c r="J216" s="226">
        <f>ROUND(I216*H216,2)</f>
        <v>0</v>
      </c>
      <c r="K216" s="222" t="s">
        <v>144</v>
      </c>
      <c r="L216" s="71"/>
      <c r="M216" s="227" t="s">
        <v>21</v>
      </c>
      <c r="N216" s="228" t="s">
        <v>45</v>
      </c>
      <c r="O216" s="46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AR216" s="23" t="s">
        <v>137</v>
      </c>
      <c r="AT216" s="23" t="s">
        <v>133</v>
      </c>
      <c r="AU216" s="23" t="s">
        <v>84</v>
      </c>
      <c r="AY216" s="23" t="s">
        <v>130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23" t="s">
        <v>82</v>
      </c>
      <c r="BK216" s="231">
        <f>ROUND(I216*H216,2)</f>
        <v>0</v>
      </c>
      <c r="BL216" s="23" t="s">
        <v>137</v>
      </c>
      <c r="BM216" s="23" t="s">
        <v>464</v>
      </c>
    </row>
    <row r="217" s="1" customFormat="1" ht="14.4" customHeight="1">
      <c r="B217" s="45"/>
      <c r="C217" s="220" t="s">
        <v>465</v>
      </c>
      <c r="D217" s="220" t="s">
        <v>133</v>
      </c>
      <c r="E217" s="221" t="s">
        <v>466</v>
      </c>
      <c r="F217" s="222" t="s">
        <v>467</v>
      </c>
      <c r="G217" s="223" t="s">
        <v>246</v>
      </c>
      <c r="H217" s="224">
        <v>18.486000000000001</v>
      </c>
      <c r="I217" s="225"/>
      <c r="J217" s="226">
        <f>ROUND(I217*H217,2)</f>
        <v>0</v>
      </c>
      <c r="K217" s="222" t="s">
        <v>21</v>
      </c>
      <c r="L217" s="71"/>
      <c r="M217" s="227" t="s">
        <v>21</v>
      </c>
      <c r="N217" s="228" t="s">
        <v>45</v>
      </c>
      <c r="O217" s="46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AR217" s="23" t="s">
        <v>137</v>
      </c>
      <c r="AT217" s="23" t="s">
        <v>133</v>
      </c>
      <c r="AU217" s="23" t="s">
        <v>84</v>
      </c>
      <c r="AY217" s="23" t="s">
        <v>130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23" t="s">
        <v>82</v>
      </c>
      <c r="BK217" s="231">
        <f>ROUND(I217*H217,2)</f>
        <v>0</v>
      </c>
      <c r="BL217" s="23" t="s">
        <v>137</v>
      </c>
      <c r="BM217" s="23" t="s">
        <v>468</v>
      </c>
    </row>
    <row r="218" s="11" customFormat="1">
      <c r="B218" s="232"/>
      <c r="C218" s="233"/>
      <c r="D218" s="234" t="s">
        <v>139</v>
      </c>
      <c r="E218" s="235" t="s">
        <v>21</v>
      </c>
      <c r="F218" s="236" t="s">
        <v>469</v>
      </c>
      <c r="G218" s="233"/>
      <c r="H218" s="237">
        <v>18.486000000000001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AT218" s="243" t="s">
        <v>139</v>
      </c>
      <c r="AU218" s="243" t="s">
        <v>84</v>
      </c>
      <c r="AV218" s="11" t="s">
        <v>84</v>
      </c>
      <c r="AW218" s="11" t="s">
        <v>37</v>
      </c>
      <c r="AX218" s="11" t="s">
        <v>74</v>
      </c>
      <c r="AY218" s="243" t="s">
        <v>130</v>
      </c>
    </row>
    <row r="219" s="12" customFormat="1">
      <c r="B219" s="244"/>
      <c r="C219" s="245"/>
      <c r="D219" s="234" t="s">
        <v>139</v>
      </c>
      <c r="E219" s="246" t="s">
        <v>21</v>
      </c>
      <c r="F219" s="247" t="s">
        <v>141</v>
      </c>
      <c r="G219" s="245"/>
      <c r="H219" s="248">
        <v>18.486000000000001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AT219" s="254" t="s">
        <v>139</v>
      </c>
      <c r="AU219" s="254" t="s">
        <v>84</v>
      </c>
      <c r="AV219" s="12" t="s">
        <v>137</v>
      </c>
      <c r="AW219" s="12" t="s">
        <v>37</v>
      </c>
      <c r="AX219" s="12" t="s">
        <v>82</v>
      </c>
      <c r="AY219" s="254" t="s">
        <v>130</v>
      </c>
    </row>
    <row r="220" s="1" customFormat="1" ht="34.2" customHeight="1">
      <c r="B220" s="45"/>
      <c r="C220" s="220" t="s">
        <v>470</v>
      </c>
      <c r="D220" s="220" t="s">
        <v>133</v>
      </c>
      <c r="E220" s="221" t="s">
        <v>462</v>
      </c>
      <c r="F220" s="222" t="s">
        <v>463</v>
      </c>
      <c r="G220" s="223" t="s">
        <v>246</v>
      </c>
      <c r="H220" s="224">
        <v>1.2050000000000001</v>
      </c>
      <c r="I220" s="225"/>
      <c r="J220" s="226">
        <f>ROUND(I220*H220,2)</f>
        <v>0</v>
      </c>
      <c r="K220" s="222" t="s">
        <v>144</v>
      </c>
      <c r="L220" s="71"/>
      <c r="M220" s="227" t="s">
        <v>21</v>
      </c>
      <c r="N220" s="228" t="s">
        <v>45</v>
      </c>
      <c r="O220" s="46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AR220" s="23" t="s">
        <v>137</v>
      </c>
      <c r="AT220" s="23" t="s">
        <v>133</v>
      </c>
      <c r="AU220" s="23" t="s">
        <v>84</v>
      </c>
      <c r="AY220" s="23" t="s">
        <v>130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23" t="s">
        <v>82</v>
      </c>
      <c r="BK220" s="231">
        <f>ROUND(I220*H220,2)</f>
        <v>0</v>
      </c>
      <c r="BL220" s="23" t="s">
        <v>137</v>
      </c>
      <c r="BM220" s="23" t="s">
        <v>471</v>
      </c>
    </row>
    <row r="221" s="1" customFormat="1" ht="34.2" customHeight="1">
      <c r="B221" s="45"/>
      <c r="C221" s="220" t="s">
        <v>472</v>
      </c>
      <c r="D221" s="220" t="s">
        <v>133</v>
      </c>
      <c r="E221" s="221" t="s">
        <v>473</v>
      </c>
      <c r="F221" s="222" t="s">
        <v>474</v>
      </c>
      <c r="G221" s="223" t="s">
        <v>246</v>
      </c>
      <c r="H221" s="224">
        <v>6256.6400000000003</v>
      </c>
      <c r="I221" s="225"/>
      <c r="J221" s="226">
        <f>ROUND(I221*H221,2)</f>
        <v>0</v>
      </c>
      <c r="K221" s="222" t="s">
        <v>144</v>
      </c>
      <c r="L221" s="71"/>
      <c r="M221" s="227" t="s">
        <v>21</v>
      </c>
      <c r="N221" s="228" t="s">
        <v>45</v>
      </c>
      <c r="O221" s="46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AR221" s="23" t="s">
        <v>137</v>
      </c>
      <c r="AT221" s="23" t="s">
        <v>133</v>
      </c>
      <c r="AU221" s="23" t="s">
        <v>84</v>
      </c>
      <c r="AY221" s="23" t="s">
        <v>130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23" t="s">
        <v>82</v>
      </c>
      <c r="BK221" s="231">
        <f>ROUND(I221*H221,2)</f>
        <v>0</v>
      </c>
      <c r="BL221" s="23" t="s">
        <v>137</v>
      </c>
      <c r="BM221" s="23" t="s">
        <v>475</v>
      </c>
    </row>
    <row r="222" s="1" customFormat="1" ht="34.2" customHeight="1">
      <c r="B222" s="45"/>
      <c r="C222" s="220" t="s">
        <v>476</v>
      </c>
      <c r="D222" s="220" t="s">
        <v>133</v>
      </c>
      <c r="E222" s="221" t="s">
        <v>477</v>
      </c>
      <c r="F222" s="222" t="s">
        <v>478</v>
      </c>
      <c r="G222" s="223" t="s">
        <v>246</v>
      </c>
      <c r="H222" s="224">
        <v>1714.0799999999999</v>
      </c>
      <c r="I222" s="225"/>
      <c r="J222" s="226">
        <f>ROUND(I222*H222,2)</f>
        <v>0</v>
      </c>
      <c r="K222" s="222" t="s">
        <v>144</v>
      </c>
      <c r="L222" s="71"/>
      <c r="M222" s="227" t="s">
        <v>21</v>
      </c>
      <c r="N222" s="228" t="s">
        <v>45</v>
      </c>
      <c r="O222" s="46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AR222" s="23" t="s">
        <v>137</v>
      </c>
      <c r="AT222" s="23" t="s">
        <v>133</v>
      </c>
      <c r="AU222" s="23" t="s">
        <v>84</v>
      </c>
      <c r="AY222" s="23" t="s">
        <v>130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23" t="s">
        <v>82</v>
      </c>
      <c r="BK222" s="231">
        <f>ROUND(I222*H222,2)</f>
        <v>0</v>
      </c>
      <c r="BL222" s="23" t="s">
        <v>137</v>
      </c>
      <c r="BM222" s="23" t="s">
        <v>479</v>
      </c>
    </row>
    <row r="223" s="10" customFormat="1" ht="29.88" customHeight="1">
      <c r="B223" s="204"/>
      <c r="C223" s="205"/>
      <c r="D223" s="206" t="s">
        <v>73</v>
      </c>
      <c r="E223" s="218" t="s">
        <v>480</v>
      </c>
      <c r="F223" s="218" t="s">
        <v>481</v>
      </c>
      <c r="G223" s="205"/>
      <c r="H223" s="205"/>
      <c r="I223" s="208"/>
      <c r="J223" s="219">
        <f>BK223</f>
        <v>0</v>
      </c>
      <c r="K223" s="205"/>
      <c r="L223" s="210"/>
      <c r="M223" s="211"/>
      <c r="N223" s="212"/>
      <c r="O223" s="212"/>
      <c r="P223" s="213">
        <f>P224</f>
        <v>0</v>
      </c>
      <c r="Q223" s="212"/>
      <c r="R223" s="213">
        <f>R224</f>
        <v>0</v>
      </c>
      <c r="S223" s="212"/>
      <c r="T223" s="214">
        <f>T224</f>
        <v>0</v>
      </c>
      <c r="AR223" s="215" t="s">
        <v>82</v>
      </c>
      <c r="AT223" s="216" t="s">
        <v>73</v>
      </c>
      <c r="AU223" s="216" t="s">
        <v>82</v>
      </c>
      <c r="AY223" s="215" t="s">
        <v>130</v>
      </c>
      <c r="BK223" s="217">
        <f>BK224</f>
        <v>0</v>
      </c>
    </row>
    <row r="224" s="1" customFormat="1" ht="34.2" customHeight="1">
      <c r="B224" s="45"/>
      <c r="C224" s="220" t="s">
        <v>482</v>
      </c>
      <c r="D224" s="220" t="s">
        <v>133</v>
      </c>
      <c r="E224" s="221" t="s">
        <v>483</v>
      </c>
      <c r="F224" s="222" t="s">
        <v>484</v>
      </c>
      <c r="G224" s="223" t="s">
        <v>246</v>
      </c>
      <c r="H224" s="224">
        <v>878.65999999999997</v>
      </c>
      <c r="I224" s="225"/>
      <c r="J224" s="226">
        <f>ROUND(I224*H224,2)</f>
        <v>0</v>
      </c>
      <c r="K224" s="222" t="s">
        <v>144</v>
      </c>
      <c r="L224" s="71"/>
      <c r="M224" s="227" t="s">
        <v>21</v>
      </c>
      <c r="N224" s="275" t="s">
        <v>45</v>
      </c>
      <c r="O224" s="276"/>
      <c r="P224" s="277">
        <f>O224*H224</f>
        <v>0</v>
      </c>
      <c r="Q224" s="277">
        <v>0</v>
      </c>
      <c r="R224" s="277">
        <f>Q224*H224</f>
        <v>0</v>
      </c>
      <c r="S224" s="277">
        <v>0</v>
      </c>
      <c r="T224" s="278">
        <f>S224*H224</f>
        <v>0</v>
      </c>
      <c r="AR224" s="23" t="s">
        <v>137</v>
      </c>
      <c r="AT224" s="23" t="s">
        <v>133</v>
      </c>
      <c r="AU224" s="23" t="s">
        <v>84</v>
      </c>
      <c r="AY224" s="23" t="s">
        <v>130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23" t="s">
        <v>82</v>
      </c>
      <c r="BK224" s="231">
        <f>ROUND(I224*H224,2)</f>
        <v>0</v>
      </c>
      <c r="BL224" s="23" t="s">
        <v>137</v>
      </c>
      <c r="BM224" s="23" t="s">
        <v>485</v>
      </c>
    </row>
    <row r="225" s="1" customFormat="1" ht="6.96" customHeight="1">
      <c r="B225" s="66"/>
      <c r="C225" s="67"/>
      <c r="D225" s="67"/>
      <c r="E225" s="67"/>
      <c r="F225" s="67"/>
      <c r="G225" s="67"/>
      <c r="H225" s="67"/>
      <c r="I225" s="165"/>
      <c r="J225" s="67"/>
      <c r="K225" s="67"/>
      <c r="L225" s="71"/>
    </row>
  </sheetData>
  <sheetProtection sheet="1" autoFilter="0" formatColumns="0" formatRows="0" objects="1" scenarios="1" spinCount="100000" saltValue="uDGgxs4TLDDitUqelfZv/CaF/wPylaRRomatisG6MDMLgMiJG0UHM6r2JpQW5hVN7xuxMyDBovtm2PqKrS28yg==" hashValue="5Q/gYATGMjceIAgo4fvPqkVLlf9cvWDxHIg5juw+P6J+DFPfhJxgVhdEPlpEpvcOkzBMhMODpB6DTjIvce8uwA==" algorithmName="SHA-512" password="CC35"/>
  <autoFilter ref="C85:K224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5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91</v>
      </c>
      <c r="G1" s="138" t="s">
        <v>92</v>
      </c>
      <c r="H1" s="138"/>
      <c r="I1" s="139"/>
      <c r="J1" s="138" t="s">
        <v>93</v>
      </c>
      <c r="K1" s="137" t="s">
        <v>94</v>
      </c>
      <c r="L1" s="138" t="s">
        <v>95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87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4.4" customHeight="1">
      <c r="B7" s="27"/>
      <c r="C7" s="28"/>
      <c r="D7" s="28"/>
      <c r="E7" s="142" t="str">
        <f>'Rekapitulace stavby'!K6</f>
        <v>II/112 STRUHAŘOV OKRUŽNÍ KŘIŽOVATKA A SILNICE, 1. ETAPA - PŘÍMÉ ÚSEKY, KM 0,040 00 - 1,920 00, KM 2,129 91 - 2,531 98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486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7. 2. 2018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75.6" customHeight="1">
      <c r="B24" s="147"/>
      <c r="C24" s="148"/>
      <c r="D24" s="148"/>
      <c r="E24" s="43" t="s">
        <v>39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ROUND(J84,2)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ROUND(SUM(BE84:BE265), 2)</f>
        <v>0</v>
      </c>
      <c r="G30" s="46"/>
      <c r="H30" s="46"/>
      <c r="I30" s="157">
        <v>0.20999999999999999</v>
      </c>
      <c r="J30" s="156">
        <f>ROUND(ROUND((SUM(BE84:BE265)),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ROUND(SUM(BF84:BF265), 2)</f>
        <v>0</v>
      </c>
      <c r="G31" s="46"/>
      <c r="H31" s="46"/>
      <c r="I31" s="157">
        <v>0.14999999999999999</v>
      </c>
      <c r="J31" s="156">
        <f>ROUND(ROUND((SUM(BF84:BF265)),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ROUND(SUM(BG84:BG265),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ROUND(SUM(BH84:BH265),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ROUND(SUM(BI84:BI265),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4.4" customHeight="1">
      <c r="B45" s="45"/>
      <c r="C45" s="46"/>
      <c r="D45" s="46"/>
      <c r="E45" s="142" t="str">
        <f>E7</f>
        <v>II/112 STRUHAŘOV OKRUŽNÍ KŘIŽOVATKA A SILNICE, 1. ETAPA - PŘÍMÉ ÚSEKY, KM 0,040 00 - 1,920 00, KM 2,129 91 - 2,531 98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6.2" customHeight="1">
      <c r="B47" s="45"/>
      <c r="C47" s="46"/>
      <c r="D47" s="46"/>
      <c r="E47" s="144" t="str">
        <f>E9</f>
        <v>SO 103 - Silnice II/112 - úsek Struhařov - železniční přejezd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Struhařov u Benešova, Myslíč, Benešov u Prahy</v>
      </c>
      <c r="G49" s="46"/>
      <c r="H49" s="46"/>
      <c r="I49" s="145" t="s">
        <v>25</v>
      </c>
      <c r="J49" s="146" t="str">
        <f>IF(J12="","",J12)</f>
        <v>7. 2. 2018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Středočeský kraj</v>
      </c>
      <c r="G51" s="46"/>
      <c r="H51" s="46"/>
      <c r="I51" s="145" t="s">
        <v>34</v>
      </c>
      <c r="J51" s="43" t="str">
        <f>E21</f>
        <v>Ing. Monika Povýšilová, Sweco Hydroprojekt a.s.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100</v>
      </c>
      <c r="D54" s="158"/>
      <c r="E54" s="158"/>
      <c r="F54" s="158"/>
      <c r="G54" s="158"/>
      <c r="H54" s="158"/>
      <c r="I54" s="172"/>
      <c r="J54" s="173" t="s">
        <v>101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102</v>
      </c>
      <c r="D56" s="46"/>
      <c r="E56" s="46"/>
      <c r="F56" s="46"/>
      <c r="G56" s="46"/>
      <c r="H56" s="46"/>
      <c r="I56" s="143"/>
      <c r="J56" s="154">
        <f>J84</f>
        <v>0</v>
      </c>
      <c r="K56" s="50"/>
      <c r="AU56" s="23" t="s">
        <v>103</v>
      </c>
    </row>
    <row r="57" s="7" customFormat="1" ht="24.96" customHeight="1">
      <c r="B57" s="176"/>
      <c r="C57" s="177"/>
      <c r="D57" s="178" t="s">
        <v>104</v>
      </c>
      <c r="E57" s="179"/>
      <c r="F57" s="179"/>
      <c r="G57" s="179"/>
      <c r="H57" s="179"/>
      <c r="I57" s="180"/>
      <c r="J57" s="181">
        <f>J85</f>
        <v>0</v>
      </c>
      <c r="K57" s="182"/>
    </row>
    <row r="58" s="8" customFormat="1" ht="19.92" customHeight="1">
      <c r="B58" s="183"/>
      <c r="C58" s="184"/>
      <c r="D58" s="185" t="s">
        <v>105</v>
      </c>
      <c r="E58" s="186"/>
      <c r="F58" s="186"/>
      <c r="G58" s="186"/>
      <c r="H58" s="186"/>
      <c r="I58" s="187"/>
      <c r="J58" s="188">
        <f>J86</f>
        <v>0</v>
      </c>
      <c r="K58" s="189"/>
    </row>
    <row r="59" s="8" customFormat="1" ht="19.92" customHeight="1">
      <c r="B59" s="183"/>
      <c r="C59" s="184"/>
      <c r="D59" s="185" t="s">
        <v>106</v>
      </c>
      <c r="E59" s="186"/>
      <c r="F59" s="186"/>
      <c r="G59" s="186"/>
      <c r="H59" s="186"/>
      <c r="I59" s="187"/>
      <c r="J59" s="188">
        <f>J158</f>
        <v>0</v>
      </c>
      <c r="K59" s="189"/>
    </row>
    <row r="60" s="8" customFormat="1" ht="19.92" customHeight="1">
      <c r="B60" s="183"/>
      <c r="C60" s="184"/>
      <c r="D60" s="185" t="s">
        <v>487</v>
      </c>
      <c r="E60" s="186"/>
      <c r="F60" s="186"/>
      <c r="G60" s="186"/>
      <c r="H60" s="186"/>
      <c r="I60" s="187"/>
      <c r="J60" s="188">
        <f>J170</f>
        <v>0</v>
      </c>
      <c r="K60" s="189"/>
    </row>
    <row r="61" s="8" customFormat="1" ht="19.92" customHeight="1">
      <c r="B61" s="183"/>
      <c r="C61" s="184"/>
      <c r="D61" s="185" t="s">
        <v>108</v>
      </c>
      <c r="E61" s="186"/>
      <c r="F61" s="186"/>
      <c r="G61" s="186"/>
      <c r="H61" s="186"/>
      <c r="I61" s="187"/>
      <c r="J61" s="188">
        <f>J178</f>
        <v>0</v>
      </c>
      <c r="K61" s="189"/>
    </row>
    <row r="62" s="8" customFormat="1" ht="19.92" customHeight="1">
      <c r="B62" s="183"/>
      <c r="C62" s="184"/>
      <c r="D62" s="185" t="s">
        <v>111</v>
      </c>
      <c r="E62" s="186"/>
      <c r="F62" s="186"/>
      <c r="G62" s="186"/>
      <c r="H62" s="186"/>
      <c r="I62" s="187"/>
      <c r="J62" s="188">
        <f>J206</f>
        <v>0</v>
      </c>
      <c r="K62" s="189"/>
    </row>
    <row r="63" s="8" customFormat="1" ht="19.92" customHeight="1">
      <c r="B63" s="183"/>
      <c r="C63" s="184"/>
      <c r="D63" s="185" t="s">
        <v>112</v>
      </c>
      <c r="E63" s="186"/>
      <c r="F63" s="186"/>
      <c r="G63" s="186"/>
      <c r="H63" s="186"/>
      <c r="I63" s="187"/>
      <c r="J63" s="188">
        <f>J236</f>
        <v>0</v>
      </c>
      <c r="K63" s="189"/>
    </row>
    <row r="64" s="8" customFormat="1" ht="19.92" customHeight="1">
      <c r="B64" s="183"/>
      <c r="C64" s="184"/>
      <c r="D64" s="185" t="s">
        <v>113</v>
      </c>
      <c r="E64" s="186"/>
      <c r="F64" s="186"/>
      <c r="G64" s="186"/>
      <c r="H64" s="186"/>
      <c r="I64" s="187"/>
      <c r="J64" s="188">
        <f>J264</f>
        <v>0</v>
      </c>
      <c r="K64" s="189"/>
    </row>
    <row r="65" s="1" customFormat="1" ht="21.84" customHeight="1">
      <c r="B65" s="45"/>
      <c r="C65" s="46"/>
      <c r="D65" s="46"/>
      <c r="E65" s="46"/>
      <c r="F65" s="46"/>
      <c r="G65" s="46"/>
      <c r="H65" s="46"/>
      <c r="I65" s="143"/>
      <c r="J65" s="46"/>
      <c r="K65" s="50"/>
    </row>
    <row r="66" s="1" customFormat="1" ht="6.96" customHeight="1">
      <c r="B66" s="66"/>
      <c r="C66" s="67"/>
      <c r="D66" s="67"/>
      <c r="E66" s="67"/>
      <c r="F66" s="67"/>
      <c r="G66" s="67"/>
      <c r="H66" s="67"/>
      <c r="I66" s="165"/>
      <c r="J66" s="67"/>
      <c r="K66" s="68"/>
    </row>
    <row r="70" s="1" customFormat="1" ht="6.96" customHeight="1">
      <c r="B70" s="69"/>
      <c r="C70" s="70"/>
      <c r="D70" s="70"/>
      <c r="E70" s="70"/>
      <c r="F70" s="70"/>
      <c r="G70" s="70"/>
      <c r="H70" s="70"/>
      <c r="I70" s="168"/>
      <c r="J70" s="70"/>
      <c r="K70" s="70"/>
      <c r="L70" s="71"/>
    </row>
    <row r="71" s="1" customFormat="1" ht="36.96" customHeight="1">
      <c r="B71" s="45"/>
      <c r="C71" s="72" t="s">
        <v>114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4.4" customHeight="1">
      <c r="B73" s="45"/>
      <c r="C73" s="75" t="s">
        <v>18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4.4" customHeight="1">
      <c r="B74" s="45"/>
      <c r="C74" s="73"/>
      <c r="D74" s="73"/>
      <c r="E74" s="191" t="str">
        <f>E7</f>
        <v>II/112 STRUHAŘOV OKRUŽNÍ KŘIŽOVATKA A SILNICE, 1. ETAPA - PŘÍMÉ ÚSEKY, KM 0,040 00 - 1,920 00, KM 2,129 91 - 2,531 98</v>
      </c>
      <c r="F74" s="75"/>
      <c r="G74" s="75"/>
      <c r="H74" s="75"/>
      <c r="I74" s="190"/>
      <c r="J74" s="73"/>
      <c r="K74" s="73"/>
      <c r="L74" s="71"/>
    </row>
    <row r="75" s="1" customFormat="1" ht="14.4" customHeight="1">
      <c r="B75" s="45"/>
      <c r="C75" s="75" t="s">
        <v>97</v>
      </c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6.2" customHeight="1">
      <c r="B76" s="45"/>
      <c r="C76" s="73"/>
      <c r="D76" s="73"/>
      <c r="E76" s="81" t="str">
        <f>E9</f>
        <v>SO 103 - Silnice II/112 - úsek Struhařov - železniční přejezd</v>
      </c>
      <c r="F76" s="73"/>
      <c r="G76" s="73"/>
      <c r="H76" s="73"/>
      <c r="I76" s="190"/>
      <c r="J76" s="73"/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 ht="18" customHeight="1">
      <c r="B78" s="45"/>
      <c r="C78" s="75" t="s">
        <v>23</v>
      </c>
      <c r="D78" s="73"/>
      <c r="E78" s="73"/>
      <c r="F78" s="192" t="str">
        <f>F12</f>
        <v>Struhařov u Benešova, Myslíč, Benešov u Prahy</v>
      </c>
      <c r="G78" s="73"/>
      <c r="H78" s="73"/>
      <c r="I78" s="193" t="s">
        <v>25</v>
      </c>
      <c r="J78" s="84" t="str">
        <f>IF(J12="","",J12)</f>
        <v>7. 2. 2018</v>
      </c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>
      <c r="B80" s="45"/>
      <c r="C80" s="75" t="s">
        <v>27</v>
      </c>
      <c r="D80" s="73"/>
      <c r="E80" s="73"/>
      <c r="F80" s="192" t="str">
        <f>E15</f>
        <v>Středočeský kraj</v>
      </c>
      <c r="G80" s="73"/>
      <c r="H80" s="73"/>
      <c r="I80" s="193" t="s">
        <v>34</v>
      </c>
      <c r="J80" s="192" t="str">
        <f>E21</f>
        <v>Ing. Monika Povýšilová, Sweco Hydroprojekt a.s.</v>
      </c>
      <c r="K80" s="73"/>
      <c r="L80" s="71"/>
    </row>
    <row r="81" s="1" customFormat="1" ht="14.4" customHeight="1">
      <c r="B81" s="45"/>
      <c r="C81" s="75" t="s">
        <v>32</v>
      </c>
      <c r="D81" s="73"/>
      <c r="E81" s="73"/>
      <c r="F81" s="192" t="str">
        <f>IF(E18="","",E18)</f>
        <v/>
      </c>
      <c r="G81" s="73"/>
      <c r="H81" s="73"/>
      <c r="I81" s="190"/>
      <c r="J81" s="73"/>
      <c r="K81" s="73"/>
      <c r="L81" s="71"/>
    </row>
    <row r="82" s="1" customFormat="1" ht="10.32" customHeight="1">
      <c r="B82" s="45"/>
      <c r="C82" s="73"/>
      <c r="D82" s="73"/>
      <c r="E82" s="73"/>
      <c r="F82" s="73"/>
      <c r="G82" s="73"/>
      <c r="H82" s="73"/>
      <c r="I82" s="190"/>
      <c r="J82" s="73"/>
      <c r="K82" s="73"/>
      <c r="L82" s="71"/>
    </row>
    <row r="83" s="9" customFormat="1" ht="29.28" customHeight="1">
      <c r="B83" s="194"/>
      <c r="C83" s="195" t="s">
        <v>115</v>
      </c>
      <c r="D83" s="196" t="s">
        <v>59</v>
      </c>
      <c r="E83" s="196" t="s">
        <v>55</v>
      </c>
      <c r="F83" s="196" t="s">
        <v>116</v>
      </c>
      <c r="G83" s="196" t="s">
        <v>117</v>
      </c>
      <c r="H83" s="196" t="s">
        <v>118</v>
      </c>
      <c r="I83" s="197" t="s">
        <v>119</v>
      </c>
      <c r="J83" s="196" t="s">
        <v>101</v>
      </c>
      <c r="K83" s="198" t="s">
        <v>120</v>
      </c>
      <c r="L83" s="199"/>
      <c r="M83" s="101" t="s">
        <v>121</v>
      </c>
      <c r="N83" s="102" t="s">
        <v>44</v>
      </c>
      <c r="O83" s="102" t="s">
        <v>122</v>
      </c>
      <c r="P83" s="102" t="s">
        <v>123</v>
      </c>
      <c r="Q83" s="102" t="s">
        <v>124</v>
      </c>
      <c r="R83" s="102" t="s">
        <v>125</v>
      </c>
      <c r="S83" s="102" t="s">
        <v>126</v>
      </c>
      <c r="T83" s="103" t="s">
        <v>127</v>
      </c>
    </row>
    <row r="84" s="1" customFormat="1" ht="29.28" customHeight="1">
      <c r="B84" s="45"/>
      <c r="C84" s="107" t="s">
        <v>102</v>
      </c>
      <c r="D84" s="73"/>
      <c r="E84" s="73"/>
      <c r="F84" s="73"/>
      <c r="G84" s="73"/>
      <c r="H84" s="73"/>
      <c r="I84" s="190"/>
      <c r="J84" s="200">
        <f>BK84</f>
        <v>0</v>
      </c>
      <c r="K84" s="73"/>
      <c r="L84" s="71"/>
      <c r="M84" s="104"/>
      <c r="N84" s="105"/>
      <c r="O84" s="105"/>
      <c r="P84" s="201">
        <f>P85</f>
        <v>0</v>
      </c>
      <c r="Q84" s="105"/>
      <c r="R84" s="201">
        <f>R85</f>
        <v>250.71415027999998</v>
      </c>
      <c r="S84" s="105"/>
      <c r="T84" s="202">
        <f>T85</f>
        <v>4442.9890999999998</v>
      </c>
      <c r="AT84" s="23" t="s">
        <v>73</v>
      </c>
      <c r="AU84" s="23" t="s">
        <v>103</v>
      </c>
      <c r="BK84" s="203">
        <f>BK85</f>
        <v>0</v>
      </c>
    </row>
    <row r="85" s="10" customFormat="1" ht="37.44" customHeight="1">
      <c r="B85" s="204"/>
      <c r="C85" s="205"/>
      <c r="D85" s="206" t="s">
        <v>73</v>
      </c>
      <c r="E85" s="207" t="s">
        <v>128</v>
      </c>
      <c r="F85" s="207" t="s">
        <v>129</v>
      </c>
      <c r="G85" s="205"/>
      <c r="H85" s="205"/>
      <c r="I85" s="208"/>
      <c r="J85" s="209">
        <f>BK85</f>
        <v>0</v>
      </c>
      <c r="K85" s="205"/>
      <c r="L85" s="210"/>
      <c r="M85" s="211"/>
      <c r="N85" s="212"/>
      <c r="O85" s="212"/>
      <c r="P85" s="213">
        <f>P86+P158+P170+P178+P206+P236+P264</f>
        <v>0</v>
      </c>
      <c r="Q85" s="212"/>
      <c r="R85" s="213">
        <f>R86+R158+R170+R178+R206+R236+R264</f>
        <v>250.71415027999998</v>
      </c>
      <c r="S85" s="212"/>
      <c r="T85" s="214">
        <f>T86+T158+T170+T178+T206+T236+T264</f>
        <v>4442.9890999999998</v>
      </c>
      <c r="AR85" s="215" t="s">
        <v>82</v>
      </c>
      <c r="AT85" s="216" t="s">
        <v>73</v>
      </c>
      <c r="AU85" s="216" t="s">
        <v>74</v>
      </c>
      <c r="AY85" s="215" t="s">
        <v>130</v>
      </c>
      <c r="BK85" s="217">
        <f>BK86+BK158+BK170+BK178+BK206+BK236+BK264</f>
        <v>0</v>
      </c>
    </row>
    <row r="86" s="10" customFormat="1" ht="19.92" customHeight="1">
      <c r="B86" s="204"/>
      <c r="C86" s="205"/>
      <c r="D86" s="206" t="s">
        <v>73</v>
      </c>
      <c r="E86" s="218" t="s">
        <v>82</v>
      </c>
      <c r="F86" s="218" t="s">
        <v>131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SUM(P87:P157)</f>
        <v>0</v>
      </c>
      <c r="Q86" s="212"/>
      <c r="R86" s="213">
        <f>SUM(R87:R157)</f>
        <v>15.755191000000002</v>
      </c>
      <c r="S86" s="212"/>
      <c r="T86" s="214">
        <f>SUM(T87:T157)</f>
        <v>4248.0650999999998</v>
      </c>
      <c r="AR86" s="215" t="s">
        <v>82</v>
      </c>
      <c r="AT86" s="216" t="s">
        <v>73</v>
      </c>
      <c r="AU86" s="216" t="s">
        <v>82</v>
      </c>
      <c r="AY86" s="215" t="s">
        <v>130</v>
      </c>
      <c r="BK86" s="217">
        <f>SUM(BK87:BK157)</f>
        <v>0</v>
      </c>
    </row>
    <row r="87" s="1" customFormat="1" ht="45.6" customHeight="1">
      <c r="B87" s="45"/>
      <c r="C87" s="220" t="s">
        <v>82</v>
      </c>
      <c r="D87" s="220" t="s">
        <v>133</v>
      </c>
      <c r="E87" s="221" t="s">
        <v>488</v>
      </c>
      <c r="F87" s="222" t="s">
        <v>489</v>
      </c>
      <c r="G87" s="223" t="s">
        <v>136</v>
      </c>
      <c r="H87" s="224">
        <v>3417.5949999999998</v>
      </c>
      <c r="I87" s="225"/>
      <c r="J87" s="226">
        <f>ROUND(I87*H87,2)</f>
        <v>0</v>
      </c>
      <c r="K87" s="222" t="s">
        <v>144</v>
      </c>
      <c r="L87" s="71"/>
      <c r="M87" s="227" t="s">
        <v>21</v>
      </c>
      <c r="N87" s="228" t="s">
        <v>45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0.57999999999999996</v>
      </c>
      <c r="T87" s="230">
        <f>S87*H87</f>
        <v>1982.2050999999997</v>
      </c>
      <c r="AR87" s="23" t="s">
        <v>137</v>
      </c>
      <c r="AT87" s="23" t="s">
        <v>133</v>
      </c>
      <c r="AU87" s="23" t="s">
        <v>84</v>
      </c>
      <c r="AY87" s="23" t="s">
        <v>130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82</v>
      </c>
      <c r="BK87" s="231">
        <f>ROUND(I87*H87,2)</f>
        <v>0</v>
      </c>
      <c r="BL87" s="23" t="s">
        <v>137</v>
      </c>
      <c r="BM87" s="23" t="s">
        <v>490</v>
      </c>
    </row>
    <row r="88" s="11" customFormat="1">
      <c r="B88" s="232"/>
      <c r="C88" s="233"/>
      <c r="D88" s="234" t="s">
        <v>139</v>
      </c>
      <c r="E88" s="235" t="s">
        <v>21</v>
      </c>
      <c r="F88" s="236" t="s">
        <v>491</v>
      </c>
      <c r="G88" s="233"/>
      <c r="H88" s="237">
        <v>3417.5949999999998</v>
      </c>
      <c r="I88" s="238"/>
      <c r="J88" s="233"/>
      <c r="K88" s="233"/>
      <c r="L88" s="239"/>
      <c r="M88" s="240"/>
      <c r="N88" s="241"/>
      <c r="O88" s="241"/>
      <c r="P88" s="241"/>
      <c r="Q88" s="241"/>
      <c r="R88" s="241"/>
      <c r="S88" s="241"/>
      <c r="T88" s="242"/>
      <c r="AT88" s="243" t="s">
        <v>139</v>
      </c>
      <c r="AU88" s="243" t="s">
        <v>84</v>
      </c>
      <c r="AV88" s="11" t="s">
        <v>84</v>
      </c>
      <c r="AW88" s="11" t="s">
        <v>37</v>
      </c>
      <c r="AX88" s="11" t="s">
        <v>74</v>
      </c>
      <c r="AY88" s="243" t="s">
        <v>130</v>
      </c>
    </row>
    <row r="89" s="12" customFormat="1">
      <c r="B89" s="244"/>
      <c r="C89" s="245"/>
      <c r="D89" s="234" t="s">
        <v>139</v>
      </c>
      <c r="E89" s="246" t="s">
        <v>21</v>
      </c>
      <c r="F89" s="247" t="s">
        <v>141</v>
      </c>
      <c r="G89" s="245"/>
      <c r="H89" s="248">
        <v>3417.5949999999998</v>
      </c>
      <c r="I89" s="249"/>
      <c r="J89" s="245"/>
      <c r="K89" s="245"/>
      <c r="L89" s="250"/>
      <c r="M89" s="251"/>
      <c r="N89" s="252"/>
      <c r="O89" s="252"/>
      <c r="P89" s="252"/>
      <c r="Q89" s="252"/>
      <c r="R89" s="252"/>
      <c r="S89" s="252"/>
      <c r="T89" s="253"/>
      <c r="AT89" s="254" t="s">
        <v>139</v>
      </c>
      <c r="AU89" s="254" t="s">
        <v>84</v>
      </c>
      <c r="AV89" s="12" t="s">
        <v>137</v>
      </c>
      <c r="AW89" s="12" t="s">
        <v>37</v>
      </c>
      <c r="AX89" s="12" t="s">
        <v>82</v>
      </c>
      <c r="AY89" s="254" t="s">
        <v>130</v>
      </c>
    </row>
    <row r="90" s="1" customFormat="1" ht="22.8" customHeight="1">
      <c r="B90" s="45"/>
      <c r="C90" s="220" t="s">
        <v>492</v>
      </c>
      <c r="D90" s="220" t="s">
        <v>133</v>
      </c>
      <c r="E90" s="221" t="s">
        <v>134</v>
      </c>
      <c r="F90" s="222" t="s">
        <v>135</v>
      </c>
      <c r="G90" s="223" t="s">
        <v>136</v>
      </c>
      <c r="H90" s="224">
        <v>610</v>
      </c>
      <c r="I90" s="225"/>
      <c r="J90" s="226">
        <f>ROUND(I90*H90,2)</f>
        <v>0</v>
      </c>
      <c r="K90" s="222" t="s">
        <v>21</v>
      </c>
      <c r="L90" s="71"/>
      <c r="M90" s="227" t="s">
        <v>21</v>
      </c>
      <c r="N90" s="228" t="s">
        <v>45</v>
      </c>
      <c r="O90" s="46"/>
      <c r="P90" s="229">
        <f>O90*H90</f>
        <v>0</v>
      </c>
      <c r="Q90" s="229">
        <v>0</v>
      </c>
      <c r="R90" s="229">
        <f>Q90*H90</f>
        <v>0</v>
      </c>
      <c r="S90" s="229">
        <v>0.28999999999999998</v>
      </c>
      <c r="T90" s="230">
        <f>S90*H90</f>
        <v>176.89999999999998</v>
      </c>
      <c r="AR90" s="23" t="s">
        <v>137</v>
      </c>
      <c r="AT90" s="23" t="s">
        <v>133</v>
      </c>
      <c r="AU90" s="23" t="s">
        <v>84</v>
      </c>
      <c r="AY90" s="23" t="s">
        <v>130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82</v>
      </c>
      <c r="BK90" s="231">
        <f>ROUND(I90*H90,2)</f>
        <v>0</v>
      </c>
      <c r="BL90" s="23" t="s">
        <v>137</v>
      </c>
      <c r="BM90" s="23" t="s">
        <v>493</v>
      </c>
    </row>
    <row r="91" s="11" customFormat="1">
      <c r="B91" s="232"/>
      <c r="C91" s="233"/>
      <c r="D91" s="234" t="s">
        <v>139</v>
      </c>
      <c r="E91" s="235" t="s">
        <v>21</v>
      </c>
      <c r="F91" s="236" t="s">
        <v>494</v>
      </c>
      <c r="G91" s="233"/>
      <c r="H91" s="237">
        <v>610</v>
      </c>
      <c r="I91" s="238"/>
      <c r="J91" s="233"/>
      <c r="K91" s="233"/>
      <c r="L91" s="239"/>
      <c r="M91" s="240"/>
      <c r="N91" s="241"/>
      <c r="O91" s="241"/>
      <c r="P91" s="241"/>
      <c r="Q91" s="241"/>
      <c r="R91" s="241"/>
      <c r="S91" s="241"/>
      <c r="T91" s="242"/>
      <c r="AT91" s="243" t="s">
        <v>139</v>
      </c>
      <c r="AU91" s="243" t="s">
        <v>84</v>
      </c>
      <c r="AV91" s="11" t="s">
        <v>84</v>
      </c>
      <c r="AW91" s="11" t="s">
        <v>37</v>
      </c>
      <c r="AX91" s="11" t="s">
        <v>74</v>
      </c>
      <c r="AY91" s="243" t="s">
        <v>130</v>
      </c>
    </row>
    <row r="92" s="12" customFormat="1">
      <c r="B92" s="244"/>
      <c r="C92" s="245"/>
      <c r="D92" s="234" t="s">
        <v>139</v>
      </c>
      <c r="E92" s="246" t="s">
        <v>21</v>
      </c>
      <c r="F92" s="247" t="s">
        <v>141</v>
      </c>
      <c r="G92" s="245"/>
      <c r="H92" s="248">
        <v>610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AT92" s="254" t="s">
        <v>139</v>
      </c>
      <c r="AU92" s="254" t="s">
        <v>84</v>
      </c>
      <c r="AV92" s="12" t="s">
        <v>137</v>
      </c>
      <c r="AW92" s="12" t="s">
        <v>37</v>
      </c>
      <c r="AX92" s="12" t="s">
        <v>82</v>
      </c>
      <c r="AY92" s="254" t="s">
        <v>130</v>
      </c>
    </row>
    <row r="93" s="1" customFormat="1" ht="45.6" customHeight="1">
      <c r="B93" s="45"/>
      <c r="C93" s="220" t="s">
        <v>84</v>
      </c>
      <c r="D93" s="220" t="s">
        <v>133</v>
      </c>
      <c r="E93" s="221" t="s">
        <v>495</v>
      </c>
      <c r="F93" s="222" t="s">
        <v>496</v>
      </c>
      <c r="G93" s="223" t="s">
        <v>136</v>
      </c>
      <c r="H93" s="224">
        <v>2720</v>
      </c>
      <c r="I93" s="225"/>
      <c r="J93" s="226">
        <f>ROUND(I93*H93,2)</f>
        <v>0</v>
      </c>
      <c r="K93" s="222" t="s">
        <v>144</v>
      </c>
      <c r="L93" s="71"/>
      <c r="M93" s="227" t="s">
        <v>21</v>
      </c>
      <c r="N93" s="228" t="s">
        <v>45</v>
      </c>
      <c r="O93" s="46"/>
      <c r="P93" s="229">
        <f>O93*H93</f>
        <v>0</v>
      </c>
      <c r="Q93" s="229">
        <v>0.00033</v>
      </c>
      <c r="R93" s="229">
        <f>Q93*H93</f>
        <v>0.89759999999999995</v>
      </c>
      <c r="S93" s="229">
        <v>0.76800000000000002</v>
      </c>
      <c r="T93" s="230">
        <f>S93*H93</f>
        <v>2088.96</v>
      </c>
      <c r="AR93" s="23" t="s">
        <v>137</v>
      </c>
      <c r="AT93" s="23" t="s">
        <v>133</v>
      </c>
      <c r="AU93" s="23" t="s">
        <v>84</v>
      </c>
      <c r="AY93" s="23" t="s">
        <v>130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82</v>
      </c>
      <c r="BK93" s="231">
        <f>ROUND(I93*H93,2)</f>
        <v>0</v>
      </c>
      <c r="BL93" s="23" t="s">
        <v>137</v>
      </c>
      <c r="BM93" s="23" t="s">
        <v>497</v>
      </c>
    </row>
    <row r="94" s="13" customFormat="1">
      <c r="B94" s="265"/>
      <c r="C94" s="266"/>
      <c r="D94" s="234" t="s">
        <v>139</v>
      </c>
      <c r="E94" s="267" t="s">
        <v>21</v>
      </c>
      <c r="F94" s="268" t="s">
        <v>498</v>
      </c>
      <c r="G94" s="266"/>
      <c r="H94" s="267" t="s">
        <v>21</v>
      </c>
      <c r="I94" s="269"/>
      <c r="J94" s="266"/>
      <c r="K94" s="266"/>
      <c r="L94" s="270"/>
      <c r="M94" s="271"/>
      <c r="N94" s="272"/>
      <c r="O94" s="272"/>
      <c r="P94" s="272"/>
      <c r="Q94" s="272"/>
      <c r="R94" s="272"/>
      <c r="S94" s="272"/>
      <c r="T94" s="273"/>
      <c r="AT94" s="274" t="s">
        <v>139</v>
      </c>
      <c r="AU94" s="274" t="s">
        <v>84</v>
      </c>
      <c r="AV94" s="13" t="s">
        <v>82</v>
      </c>
      <c r="AW94" s="13" t="s">
        <v>37</v>
      </c>
      <c r="AX94" s="13" t="s">
        <v>74</v>
      </c>
      <c r="AY94" s="274" t="s">
        <v>130</v>
      </c>
    </row>
    <row r="95" s="11" customFormat="1">
      <c r="B95" s="232"/>
      <c r="C95" s="233"/>
      <c r="D95" s="234" t="s">
        <v>139</v>
      </c>
      <c r="E95" s="235" t="s">
        <v>21</v>
      </c>
      <c r="F95" s="236" t="s">
        <v>499</v>
      </c>
      <c r="G95" s="233"/>
      <c r="H95" s="237">
        <v>2720</v>
      </c>
      <c r="I95" s="238"/>
      <c r="J95" s="233"/>
      <c r="K95" s="233"/>
      <c r="L95" s="239"/>
      <c r="M95" s="240"/>
      <c r="N95" s="241"/>
      <c r="O95" s="241"/>
      <c r="P95" s="241"/>
      <c r="Q95" s="241"/>
      <c r="R95" s="241"/>
      <c r="S95" s="241"/>
      <c r="T95" s="242"/>
      <c r="AT95" s="243" t="s">
        <v>139</v>
      </c>
      <c r="AU95" s="243" t="s">
        <v>84</v>
      </c>
      <c r="AV95" s="11" t="s">
        <v>84</v>
      </c>
      <c r="AW95" s="11" t="s">
        <v>37</v>
      </c>
      <c r="AX95" s="11" t="s">
        <v>74</v>
      </c>
      <c r="AY95" s="243" t="s">
        <v>130</v>
      </c>
    </row>
    <row r="96" s="12" customFormat="1">
      <c r="B96" s="244"/>
      <c r="C96" s="245"/>
      <c r="D96" s="234" t="s">
        <v>139</v>
      </c>
      <c r="E96" s="246" t="s">
        <v>21</v>
      </c>
      <c r="F96" s="247" t="s">
        <v>141</v>
      </c>
      <c r="G96" s="245"/>
      <c r="H96" s="248">
        <v>2720</v>
      </c>
      <c r="I96" s="249"/>
      <c r="J96" s="245"/>
      <c r="K96" s="245"/>
      <c r="L96" s="250"/>
      <c r="M96" s="251"/>
      <c r="N96" s="252"/>
      <c r="O96" s="252"/>
      <c r="P96" s="252"/>
      <c r="Q96" s="252"/>
      <c r="R96" s="252"/>
      <c r="S96" s="252"/>
      <c r="T96" s="253"/>
      <c r="AT96" s="254" t="s">
        <v>139</v>
      </c>
      <c r="AU96" s="254" t="s">
        <v>84</v>
      </c>
      <c r="AV96" s="12" t="s">
        <v>137</v>
      </c>
      <c r="AW96" s="12" t="s">
        <v>37</v>
      </c>
      <c r="AX96" s="12" t="s">
        <v>82</v>
      </c>
      <c r="AY96" s="254" t="s">
        <v>130</v>
      </c>
    </row>
    <row r="97" s="1" customFormat="1" ht="22.8" customHeight="1">
      <c r="B97" s="45"/>
      <c r="C97" s="220" t="s">
        <v>273</v>
      </c>
      <c r="D97" s="220" t="s">
        <v>133</v>
      </c>
      <c r="E97" s="221" t="s">
        <v>148</v>
      </c>
      <c r="F97" s="222" t="s">
        <v>149</v>
      </c>
      <c r="G97" s="223" t="s">
        <v>150</v>
      </c>
      <c r="H97" s="224">
        <v>250</v>
      </c>
      <c r="I97" s="225"/>
      <c r="J97" s="226">
        <f>ROUND(I97*H97,2)</f>
        <v>0</v>
      </c>
      <c r="K97" s="222" t="s">
        <v>144</v>
      </c>
      <c r="L97" s="71"/>
      <c r="M97" s="227" t="s">
        <v>21</v>
      </c>
      <c r="N97" s="228" t="s">
        <v>45</v>
      </c>
      <c r="O97" s="4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" t="s">
        <v>137</v>
      </c>
      <c r="AT97" s="23" t="s">
        <v>133</v>
      </c>
      <c r="AU97" s="23" t="s">
        <v>84</v>
      </c>
      <c r="AY97" s="23" t="s">
        <v>130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82</v>
      </c>
      <c r="BK97" s="231">
        <f>ROUND(I97*H97,2)</f>
        <v>0</v>
      </c>
      <c r="BL97" s="23" t="s">
        <v>137</v>
      </c>
      <c r="BM97" s="23" t="s">
        <v>500</v>
      </c>
    </row>
    <row r="98" s="1" customFormat="1" ht="22.8" customHeight="1">
      <c r="B98" s="45"/>
      <c r="C98" s="220" t="s">
        <v>269</v>
      </c>
      <c r="D98" s="220" t="s">
        <v>133</v>
      </c>
      <c r="E98" s="221" t="s">
        <v>153</v>
      </c>
      <c r="F98" s="222" t="s">
        <v>154</v>
      </c>
      <c r="G98" s="223" t="s">
        <v>155</v>
      </c>
      <c r="H98" s="224">
        <v>35</v>
      </c>
      <c r="I98" s="225"/>
      <c r="J98" s="226">
        <f>ROUND(I98*H98,2)</f>
        <v>0</v>
      </c>
      <c r="K98" s="222" t="s">
        <v>144</v>
      </c>
      <c r="L98" s="71"/>
      <c r="M98" s="227" t="s">
        <v>21</v>
      </c>
      <c r="N98" s="228" t="s">
        <v>45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AR98" s="23" t="s">
        <v>137</v>
      </c>
      <c r="AT98" s="23" t="s">
        <v>133</v>
      </c>
      <c r="AU98" s="23" t="s">
        <v>84</v>
      </c>
      <c r="AY98" s="23" t="s">
        <v>130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82</v>
      </c>
      <c r="BK98" s="231">
        <f>ROUND(I98*H98,2)</f>
        <v>0</v>
      </c>
      <c r="BL98" s="23" t="s">
        <v>137</v>
      </c>
      <c r="BM98" s="23" t="s">
        <v>501</v>
      </c>
    </row>
    <row r="99" s="1" customFormat="1" ht="34.2" customHeight="1">
      <c r="B99" s="45"/>
      <c r="C99" s="220" t="s">
        <v>191</v>
      </c>
      <c r="D99" s="220" t="s">
        <v>133</v>
      </c>
      <c r="E99" s="221" t="s">
        <v>502</v>
      </c>
      <c r="F99" s="222" t="s">
        <v>503</v>
      </c>
      <c r="G99" s="223" t="s">
        <v>160</v>
      </c>
      <c r="H99" s="224">
        <v>31.5</v>
      </c>
      <c r="I99" s="225"/>
      <c r="J99" s="226">
        <f>ROUND(I99*H99,2)</f>
        <v>0</v>
      </c>
      <c r="K99" s="222" t="s">
        <v>144</v>
      </c>
      <c r="L99" s="71"/>
      <c r="M99" s="227" t="s">
        <v>21</v>
      </c>
      <c r="N99" s="228" t="s">
        <v>45</v>
      </c>
      <c r="O99" s="46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AR99" s="23" t="s">
        <v>137</v>
      </c>
      <c r="AT99" s="23" t="s">
        <v>133</v>
      </c>
      <c r="AU99" s="23" t="s">
        <v>84</v>
      </c>
      <c r="AY99" s="23" t="s">
        <v>130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82</v>
      </c>
      <c r="BK99" s="231">
        <f>ROUND(I99*H99,2)</f>
        <v>0</v>
      </c>
      <c r="BL99" s="23" t="s">
        <v>137</v>
      </c>
      <c r="BM99" s="23" t="s">
        <v>504</v>
      </c>
    </row>
    <row r="100" s="13" customFormat="1">
      <c r="B100" s="265"/>
      <c r="C100" s="266"/>
      <c r="D100" s="234" t="s">
        <v>139</v>
      </c>
      <c r="E100" s="267" t="s">
        <v>21</v>
      </c>
      <c r="F100" s="268" t="s">
        <v>505</v>
      </c>
      <c r="G100" s="266"/>
      <c r="H100" s="267" t="s">
        <v>21</v>
      </c>
      <c r="I100" s="269"/>
      <c r="J100" s="266"/>
      <c r="K100" s="266"/>
      <c r="L100" s="270"/>
      <c r="M100" s="271"/>
      <c r="N100" s="272"/>
      <c r="O100" s="272"/>
      <c r="P100" s="272"/>
      <c r="Q100" s="272"/>
      <c r="R100" s="272"/>
      <c r="S100" s="272"/>
      <c r="T100" s="273"/>
      <c r="AT100" s="274" t="s">
        <v>139</v>
      </c>
      <c r="AU100" s="274" t="s">
        <v>84</v>
      </c>
      <c r="AV100" s="13" t="s">
        <v>82</v>
      </c>
      <c r="AW100" s="13" t="s">
        <v>37</v>
      </c>
      <c r="AX100" s="13" t="s">
        <v>74</v>
      </c>
      <c r="AY100" s="274" t="s">
        <v>130</v>
      </c>
    </row>
    <row r="101" s="11" customFormat="1">
      <c r="B101" s="232"/>
      <c r="C101" s="233"/>
      <c r="D101" s="234" t="s">
        <v>139</v>
      </c>
      <c r="E101" s="235" t="s">
        <v>21</v>
      </c>
      <c r="F101" s="236" t="s">
        <v>506</v>
      </c>
      <c r="G101" s="233"/>
      <c r="H101" s="237">
        <v>31.5</v>
      </c>
      <c r="I101" s="238"/>
      <c r="J101" s="233"/>
      <c r="K101" s="233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139</v>
      </c>
      <c r="AU101" s="243" t="s">
        <v>84</v>
      </c>
      <c r="AV101" s="11" t="s">
        <v>84</v>
      </c>
      <c r="AW101" s="11" t="s">
        <v>37</v>
      </c>
      <c r="AX101" s="11" t="s">
        <v>74</v>
      </c>
      <c r="AY101" s="243" t="s">
        <v>130</v>
      </c>
    </row>
    <row r="102" s="12" customFormat="1">
      <c r="B102" s="244"/>
      <c r="C102" s="245"/>
      <c r="D102" s="234" t="s">
        <v>139</v>
      </c>
      <c r="E102" s="246" t="s">
        <v>21</v>
      </c>
      <c r="F102" s="247" t="s">
        <v>141</v>
      </c>
      <c r="G102" s="245"/>
      <c r="H102" s="248">
        <v>31.5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AT102" s="254" t="s">
        <v>139</v>
      </c>
      <c r="AU102" s="254" t="s">
        <v>84</v>
      </c>
      <c r="AV102" s="12" t="s">
        <v>137</v>
      </c>
      <c r="AW102" s="12" t="s">
        <v>37</v>
      </c>
      <c r="AX102" s="12" t="s">
        <v>82</v>
      </c>
      <c r="AY102" s="254" t="s">
        <v>130</v>
      </c>
    </row>
    <row r="103" s="1" customFormat="1" ht="34.2" customHeight="1">
      <c r="B103" s="45"/>
      <c r="C103" s="220" t="s">
        <v>137</v>
      </c>
      <c r="D103" s="220" t="s">
        <v>133</v>
      </c>
      <c r="E103" s="221" t="s">
        <v>507</v>
      </c>
      <c r="F103" s="222" t="s">
        <v>508</v>
      </c>
      <c r="G103" s="223" t="s">
        <v>160</v>
      </c>
      <c r="H103" s="224">
        <v>9.4499999999999993</v>
      </c>
      <c r="I103" s="225"/>
      <c r="J103" s="226">
        <f>ROUND(I103*H103,2)</f>
        <v>0</v>
      </c>
      <c r="K103" s="222" t="s">
        <v>144</v>
      </c>
      <c r="L103" s="71"/>
      <c r="M103" s="227" t="s">
        <v>21</v>
      </c>
      <c r="N103" s="228" t="s">
        <v>45</v>
      </c>
      <c r="O103" s="4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" t="s">
        <v>137</v>
      </c>
      <c r="AT103" s="23" t="s">
        <v>133</v>
      </c>
      <c r="AU103" s="23" t="s">
        <v>84</v>
      </c>
      <c r="AY103" s="23" t="s">
        <v>130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82</v>
      </c>
      <c r="BK103" s="231">
        <f>ROUND(I103*H103,2)</f>
        <v>0</v>
      </c>
      <c r="BL103" s="23" t="s">
        <v>137</v>
      </c>
      <c r="BM103" s="23" t="s">
        <v>509</v>
      </c>
    </row>
    <row r="104" s="11" customFormat="1">
      <c r="B104" s="232"/>
      <c r="C104" s="233"/>
      <c r="D104" s="234" t="s">
        <v>139</v>
      </c>
      <c r="E104" s="235" t="s">
        <v>21</v>
      </c>
      <c r="F104" s="236" t="s">
        <v>510</v>
      </c>
      <c r="G104" s="233"/>
      <c r="H104" s="237">
        <v>9.4499999999999993</v>
      </c>
      <c r="I104" s="238"/>
      <c r="J104" s="233"/>
      <c r="K104" s="233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139</v>
      </c>
      <c r="AU104" s="243" t="s">
        <v>84</v>
      </c>
      <c r="AV104" s="11" t="s">
        <v>84</v>
      </c>
      <c r="AW104" s="11" t="s">
        <v>37</v>
      </c>
      <c r="AX104" s="11" t="s">
        <v>74</v>
      </c>
      <c r="AY104" s="243" t="s">
        <v>130</v>
      </c>
    </row>
    <row r="105" s="12" customFormat="1">
      <c r="B105" s="244"/>
      <c r="C105" s="245"/>
      <c r="D105" s="234" t="s">
        <v>139</v>
      </c>
      <c r="E105" s="246" t="s">
        <v>21</v>
      </c>
      <c r="F105" s="247" t="s">
        <v>141</v>
      </c>
      <c r="G105" s="245"/>
      <c r="H105" s="248">
        <v>9.4499999999999993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AT105" s="254" t="s">
        <v>139</v>
      </c>
      <c r="AU105" s="254" t="s">
        <v>84</v>
      </c>
      <c r="AV105" s="12" t="s">
        <v>137</v>
      </c>
      <c r="AW105" s="12" t="s">
        <v>37</v>
      </c>
      <c r="AX105" s="12" t="s">
        <v>82</v>
      </c>
      <c r="AY105" s="254" t="s">
        <v>130</v>
      </c>
    </row>
    <row r="106" s="1" customFormat="1" ht="14.4" customHeight="1">
      <c r="B106" s="45"/>
      <c r="C106" s="220" t="s">
        <v>476</v>
      </c>
      <c r="D106" s="220" t="s">
        <v>133</v>
      </c>
      <c r="E106" s="221" t="s">
        <v>158</v>
      </c>
      <c r="F106" s="222" t="s">
        <v>159</v>
      </c>
      <c r="G106" s="223" t="s">
        <v>160</v>
      </c>
      <c r="H106" s="224">
        <v>287.95499999999998</v>
      </c>
      <c r="I106" s="225"/>
      <c r="J106" s="226">
        <f>ROUND(I106*H106,2)</f>
        <v>0</v>
      </c>
      <c r="K106" s="222" t="s">
        <v>21</v>
      </c>
      <c r="L106" s="71"/>
      <c r="M106" s="227" t="s">
        <v>21</v>
      </c>
      <c r="N106" s="228" t="s">
        <v>45</v>
      </c>
      <c r="O106" s="4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3" t="s">
        <v>137</v>
      </c>
      <c r="AT106" s="23" t="s">
        <v>133</v>
      </c>
      <c r="AU106" s="23" t="s">
        <v>84</v>
      </c>
      <c r="AY106" s="23" t="s">
        <v>130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3" t="s">
        <v>82</v>
      </c>
      <c r="BK106" s="231">
        <f>ROUND(I106*H106,2)</f>
        <v>0</v>
      </c>
      <c r="BL106" s="23" t="s">
        <v>137</v>
      </c>
      <c r="BM106" s="23" t="s">
        <v>511</v>
      </c>
    </row>
    <row r="107" s="11" customFormat="1">
      <c r="B107" s="232"/>
      <c r="C107" s="233"/>
      <c r="D107" s="234" t="s">
        <v>139</v>
      </c>
      <c r="E107" s="235" t="s">
        <v>21</v>
      </c>
      <c r="F107" s="236" t="s">
        <v>512</v>
      </c>
      <c r="G107" s="233"/>
      <c r="H107" s="237">
        <v>287.95499999999998</v>
      </c>
      <c r="I107" s="238"/>
      <c r="J107" s="233"/>
      <c r="K107" s="233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139</v>
      </c>
      <c r="AU107" s="243" t="s">
        <v>84</v>
      </c>
      <c r="AV107" s="11" t="s">
        <v>84</v>
      </c>
      <c r="AW107" s="11" t="s">
        <v>37</v>
      </c>
      <c r="AX107" s="11" t="s">
        <v>74</v>
      </c>
      <c r="AY107" s="243" t="s">
        <v>130</v>
      </c>
    </row>
    <row r="108" s="12" customFormat="1">
      <c r="B108" s="244"/>
      <c r="C108" s="245"/>
      <c r="D108" s="234" t="s">
        <v>139</v>
      </c>
      <c r="E108" s="246" t="s">
        <v>21</v>
      </c>
      <c r="F108" s="247" t="s">
        <v>141</v>
      </c>
      <c r="G108" s="245"/>
      <c r="H108" s="248">
        <v>287.95499999999998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AT108" s="254" t="s">
        <v>139</v>
      </c>
      <c r="AU108" s="254" t="s">
        <v>84</v>
      </c>
      <c r="AV108" s="12" t="s">
        <v>137</v>
      </c>
      <c r="AW108" s="12" t="s">
        <v>37</v>
      </c>
      <c r="AX108" s="12" t="s">
        <v>82</v>
      </c>
      <c r="AY108" s="254" t="s">
        <v>130</v>
      </c>
    </row>
    <row r="109" s="1" customFormat="1" ht="22.8" customHeight="1">
      <c r="B109" s="45"/>
      <c r="C109" s="220" t="s">
        <v>224</v>
      </c>
      <c r="D109" s="220" t="s">
        <v>133</v>
      </c>
      <c r="E109" s="221" t="s">
        <v>513</v>
      </c>
      <c r="F109" s="222" t="s">
        <v>514</v>
      </c>
      <c r="G109" s="223" t="s">
        <v>160</v>
      </c>
      <c r="H109" s="224">
        <v>7.4000000000000004</v>
      </c>
      <c r="I109" s="225"/>
      <c r="J109" s="226">
        <f>ROUND(I109*H109,2)</f>
        <v>0</v>
      </c>
      <c r="K109" s="222" t="s">
        <v>144</v>
      </c>
      <c r="L109" s="71"/>
      <c r="M109" s="227" t="s">
        <v>21</v>
      </c>
      <c r="N109" s="228" t="s">
        <v>45</v>
      </c>
      <c r="O109" s="46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AR109" s="23" t="s">
        <v>137</v>
      </c>
      <c r="AT109" s="23" t="s">
        <v>133</v>
      </c>
      <c r="AU109" s="23" t="s">
        <v>84</v>
      </c>
      <c r="AY109" s="23" t="s">
        <v>130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23" t="s">
        <v>82</v>
      </c>
      <c r="BK109" s="231">
        <f>ROUND(I109*H109,2)</f>
        <v>0</v>
      </c>
      <c r="BL109" s="23" t="s">
        <v>137</v>
      </c>
      <c r="BM109" s="23" t="s">
        <v>515</v>
      </c>
    </row>
    <row r="110" s="13" customFormat="1">
      <c r="B110" s="265"/>
      <c r="C110" s="266"/>
      <c r="D110" s="234" t="s">
        <v>139</v>
      </c>
      <c r="E110" s="267" t="s">
        <v>21</v>
      </c>
      <c r="F110" s="268" t="s">
        <v>516</v>
      </c>
      <c r="G110" s="266"/>
      <c r="H110" s="267" t="s">
        <v>21</v>
      </c>
      <c r="I110" s="269"/>
      <c r="J110" s="266"/>
      <c r="K110" s="266"/>
      <c r="L110" s="270"/>
      <c r="M110" s="271"/>
      <c r="N110" s="272"/>
      <c r="O110" s="272"/>
      <c r="P110" s="272"/>
      <c r="Q110" s="272"/>
      <c r="R110" s="272"/>
      <c r="S110" s="272"/>
      <c r="T110" s="273"/>
      <c r="AT110" s="274" t="s">
        <v>139</v>
      </c>
      <c r="AU110" s="274" t="s">
        <v>84</v>
      </c>
      <c r="AV110" s="13" t="s">
        <v>82</v>
      </c>
      <c r="AW110" s="13" t="s">
        <v>37</v>
      </c>
      <c r="AX110" s="13" t="s">
        <v>74</v>
      </c>
      <c r="AY110" s="274" t="s">
        <v>130</v>
      </c>
    </row>
    <row r="111" s="11" customFormat="1">
      <c r="B111" s="232"/>
      <c r="C111" s="233"/>
      <c r="D111" s="234" t="s">
        <v>139</v>
      </c>
      <c r="E111" s="235" t="s">
        <v>21</v>
      </c>
      <c r="F111" s="236" t="s">
        <v>517</v>
      </c>
      <c r="G111" s="233"/>
      <c r="H111" s="237">
        <v>7.4000000000000004</v>
      </c>
      <c r="I111" s="238"/>
      <c r="J111" s="233"/>
      <c r="K111" s="233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139</v>
      </c>
      <c r="AU111" s="243" t="s">
        <v>84</v>
      </c>
      <c r="AV111" s="11" t="s">
        <v>84</v>
      </c>
      <c r="AW111" s="11" t="s">
        <v>37</v>
      </c>
      <c r="AX111" s="11" t="s">
        <v>74</v>
      </c>
      <c r="AY111" s="243" t="s">
        <v>130</v>
      </c>
    </row>
    <row r="112" s="12" customFormat="1">
      <c r="B112" s="244"/>
      <c r="C112" s="245"/>
      <c r="D112" s="234" t="s">
        <v>139</v>
      </c>
      <c r="E112" s="246" t="s">
        <v>21</v>
      </c>
      <c r="F112" s="247" t="s">
        <v>141</v>
      </c>
      <c r="G112" s="245"/>
      <c r="H112" s="248">
        <v>7.4000000000000004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AT112" s="254" t="s">
        <v>139</v>
      </c>
      <c r="AU112" s="254" t="s">
        <v>84</v>
      </c>
      <c r="AV112" s="12" t="s">
        <v>137</v>
      </c>
      <c r="AW112" s="12" t="s">
        <v>37</v>
      </c>
      <c r="AX112" s="12" t="s">
        <v>82</v>
      </c>
      <c r="AY112" s="254" t="s">
        <v>130</v>
      </c>
    </row>
    <row r="113" s="1" customFormat="1" ht="34.2" customHeight="1">
      <c r="B113" s="45"/>
      <c r="C113" s="220" t="s">
        <v>267</v>
      </c>
      <c r="D113" s="220" t="s">
        <v>133</v>
      </c>
      <c r="E113" s="221" t="s">
        <v>518</v>
      </c>
      <c r="F113" s="222" t="s">
        <v>519</v>
      </c>
      <c r="G113" s="223" t="s">
        <v>160</v>
      </c>
      <c r="H113" s="224">
        <v>2.2200000000000002</v>
      </c>
      <c r="I113" s="225"/>
      <c r="J113" s="226">
        <f>ROUND(I113*H113,2)</f>
        <v>0</v>
      </c>
      <c r="K113" s="222" t="s">
        <v>144</v>
      </c>
      <c r="L113" s="71"/>
      <c r="M113" s="227" t="s">
        <v>21</v>
      </c>
      <c r="N113" s="228" t="s">
        <v>45</v>
      </c>
      <c r="O113" s="46"/>
      <c r="P113" s="229">
        <f>O113*H113</f>
        <v>0</v>
      </c>
      <c r="Q113" s="229">
        <v>0</v>
      </c>
      <c r="R113" s="229">
        <f>Q113*H113</f>
        <v>0</v>
      </c>
      <c r="S113" s="229">
        <v>0</v>
      </c>
      <c r="T113" s="230">
        <f>S113*H113</f>
        <v>0</v>
      </c>
      <c r="AR113" s="23" t="s">
        <v>137</v>
      </c>
      <c r="AT113" s="23" t="s">
        <v>133</v>
      </c>
      <c r="AU113" s="23" t="s">
        <v>84</v>
      </c>
      <c r="AY113" s="23" t="s">
        <v>130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23" t="s">
        <v>82</v>
      </c>
      <c r="BK113" s="231">
        <f>ROUND(I113*H113,2)</f>
        <v>0</v>
      </c>
      <c r="BL113" s="23" t="s">
        <v>137</v>
      </c>
      <c r="BM113" s="23" t="s">
        <v>520</v>
      </c>
    </row>
    <row r="114" s="11" customFormat="1">
      <c r="B114" s="232"/>
      <c r="C114" s="233"/>
      <c r="D114" s="234" t="s">
        <v>139</v>
      </c>
      <c r="E114" s="235" t="s">
        <v>21</v>
      </c>
      <c r="F114" s="236" t="s">
        <v>521</v>
      </c>
      <c r="G114" s="233"/>
      <c r="H114" s="237">
        <v>2.2200000000000002</v>
      </c>
      <c r="I114" s="238"/>
      <c r="J114" s="233"/>
      <c r="K114" s="233"/>
      <c r="L114" s="239"/>
      <c r="M114" s="240"/>
      <c r="N114" s="241"/>
      <c r="O114" s="241"/>
      <c r="P114" s="241"/>
      <c r="Q114" s="241"/>
      <c r="R114" s="241"/>
      <c r="S114" s="241"/>
      <c r="T114" s="242"/>
      <c r="AT114" s="243" t="s">
        <v>139</v>
      </c>
      <c r="AU114" s="243" t="s">
        <v>84</v>
      </c>
      <c r="AV114" s="11" t="s">
        <v>84</v>
      </c>
      <c r="AW114" s="11" t="s">
        <v>37</v>
      </c>
      <c r="AX114" s="11" t="s">
        <v>74</v>
      </c>
      <c r="AY114" s="243" t="s">
        <v>130</v>
      </c>
    </row>
    <row r="115" s="12" customFormat="1">
      <c r="B115" s="244"/>
      <c r="C115" s="245"/>
      <c r="D115" s="234" t="s">
        <v>139</v>
      </c>
      <c r="E115" s="246" t="s">
        <v>21</v>
      </c>
      <c r="F115" s="247" t="s">
        <v>141</v>
      </c>
      <c r="G115" s="245"/>
      <c r="H115" s="248">
        <v>2.2200000000000002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AT115" s="254" t="s">
        <v>139</v>
      </c>
      <c r="AU115" s="254" t="s">
        <v>84</v>
      </c>
      <c r="AV115" s="12" t="s">
        <v>137</v>
      </c>
      <c r="AW115" s="12" t="s">
        <v>37</v>
      </c>
      <c r="AX115" s="12" t="s">
        <v>82</v>
      </c>
      <c r="AY115" s="254" t="s">
        <v>130</v>
      </c>
    </row>
    <row r="116" s="1" customFormat="1" ht="45.6" customHeight="1">
      <c r="B116" s="45"/>
      <c r="C116" s="220" t="s">
        <v>296</v>
      </c>
      <c r="D116" s="220" t="s">
        <v>133</v>
      </c>
      <c r="E116" s="221" t="s">
        <v>522</v>
      </c>
      <c r="F116" s="222" t="s">
        <v>523</v>
      </c>
      <c r="G116" s="223" t="s">
        <v>160</v>
      </c>
      <c r="H116" s="224">
        <v>7.4000000000000004</v>
      </c>
      <c r="I116" s="225"/>
      <c r="J116" s="226">
        <f>ROUND(I116*H116,2)</f>
        <v>0</v>
      </c>
      <c r="K116" s="222" t="s">
        <v>144</v>
      </c>
      <c r="L116" s="71"/>
      <c r="M116" s="227" t="s">
        <v>21</v>
      </c>
      <c r="N116" s="228" t="s">
        <v>45</v>
      </c>
      <c r="O116" s="46"/>
      <c r="P116" s="229">
        <f>O116*H116</f>
        <v>0</v>
      </c>
      <c r="Q116" s="229">
        <v>0</v>
      </c>
      <c r="R116" s="229">
        <f>Q116*H116</f>
        <v>0</v>
      </c>
      <c r="S116" s="229">
        <v>0</v>
      </c>
      <c r="T116" s="230">
        <f>S116*H116</f>
        <v>0</v>
      </c>
      <c r="AR116" s="23" t="s">
        <v>137</v>
      </c>
      <c r="AT116" s="23" t="s">
        <v>133</v>
      </c>
      <c r="AU116" s="23" t="s">
        <v>84</v>
      </c>
      <c r="AY116" s="23" t="s">
        <v>130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23" t="s">
        <v>82</v>
      </c>
      <c r="BK116" s="231">
        <f>ROUND(I116*H116,2)</f>
        <v>0</v>
      </c>
      <c r="BL116" s="23" t="s">
        <v>137</v>
      </c>
      <c r="BM116" s="23" t="s">
        <v>524</v>
      </c>
    </row>
    <row r="117" s="1" customFormat="1" ht="45.6" customHeight="1">
      <c r="B117" s="45"/>
      <c r="C117" s="220" t="s">
        <v>176</v>
      </c>
      <c r="D117" s="220" t="s">
        <v>133</v>
      </c>
      <c r="E117" s="221" t="s">
        <v>525</v>
      </c>
      <c r="F117" s="222" t="s">
        <v>526</v>
      </c>
      <c r="G117" s="223" t="s">
        <v>160</v>
      </c>
      <c r="H117" s="224">
        <v>182</v>
      </c>
      <c r="I117" s="225"/>
      <c r="J117" s="226">
        <f>ROUND(I117*H117,2)</f>
        <v>0</v>
      </c>
      <c r="K117" s="222" t="s">
        <v>144</v>
      </c>
      <c r="L117" s="71"/>
      <c r="M117" s="227" t="s">
        <v>21</v>
      </c>
      <c r="N117" s="228" t="s">
        <v>45</v>
      </c>
      <c r="O117" s="46"/>
      <c r="P117" s="229">
        <f>O117*H117</f>
        <v>0</v>
      </c>
      <c r="Q117" s="229">
        <v>0</v>
      </c>
      <c r="R117" s="229">
        <f>Q117*H117</f>
        <v>0</v>
      </c>
      <c r="S117" s="229">
        <v>0</v>
      </c>
      <c r="T117" s="230">
        <f>S117*H117</f>
        <v>0</v>
      </c>
      <c r="AR117" s="23" t="s">
        <v>137</v>
      </c>
      <c r="AT117" s="23" t="s">
        <v>133</v>
      </c>
      <c r="AU117" s="23" t="s">
        <v>84</v>
      </c>
      <c r="AY117" s="23" t="s">
        <v>130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23" t="s">
        <v>82</v>
      </c>
      <c r="BK117" s="231">
        <f>ROUND(I117*H117,2)</f>
        <v>0</v>
      </c>
      <c r="BL117" s="23" t="s">
        <v>137</v>
      </c>
      <c r="BM117" s="23" t="s">
        <v>527</v>
      </c>
    </row>
    <row r="118" s="13" customFormat="1">
      <c r="B118" s="265"/>
      <c r="C118" s="266"/>
      <c r="D118" s="234" t="s">
        <v>139</v>
      </c>
      <c r="E118" s="267" t="s">
        <v>21</v>
      </c>
      <c r="F118" s="268" t="s">
        <v>528</v>
      </c>
      <c r="G118" s="266"/>
      <c r="H118" s="267" t="s">
        <v>21</v>
      </c>
      <c r="I118" s="269"/>
      <c r="J118" s="266"/>
      <c r="K118" s="266"/>
      <c r="L118" s="270"/>
      <c r="M118" s="271"/>
      <c r="N118" s="272"/>
      <c r="O118" s="272"/>
      <c r="P118" s="272"/>
      <c r="Q118" s="272"/>
      <c r="R118" s="272"/>
      <c r="S118" s="272"/>
      <c r="T118" s="273"/>
      <c r="AT118" s="274" t="s">
        <v>139</v>
      </c>
      <c r="AU118" s="274" t="s">
        <v>84</v>
      </c>
      <c r="AV118" s="13" t="s">
        <v>82</v>
      </c>
      <c r="AW118" s="13" t="s">
        <v>37</v>
      </c>
      <c r="AX118" s="13" t="s">
        <v>74</v>
      </c>
      <c r="AY118" s="274" t="s">
        <v>130</v>
      </c>
    </row>
    <row r="119" s="11" customFormat="1">
      <c r="B119" s="232"/>
      <c r="C119" s="233"/>
      <c r="D119" s="234" t="s">
        <v>139</v>
      </c>
      <c r="E119" s="235" t="s">
        <v>21</v>
      </c>
      <c r="F119" s="236" t="s">
        <v>529</v>
      </c>
      <c r="G119" s="233"/>
      <c r="H119" s="237">
        <v>77.799999999999997</v>
      </c>
      <c r="I119" s="238"/>
      <c r="J119" s="233"/>
      <c r="K119" s="233"/>
      <c r="L119" s="239"/>
      <c r="M119" s="240"/>
      <c r="N119" s="241"/>
      <c r="O119" s="241"/>
      <c r="P119" s="241"/>
      <c r="Q119" s="241"/>
      <c r="R119" s="241"/>
      <c r="S119" s="241"/>
      <c r="T119" s="242"/>
      <c r="AT119" s="243" t="s">
        <v>139</v>
      </c>
      <c r="AU119" s="243" t="s">
        <v>84</v>
      </c>
      <c r="AV119" s="11" t="s">
        <v>84</v>
      </c>
      <c r="AW119" s="11" t="s">
        <v>37</v>
      </c>
      <c r="AX119" s="11" t="s">
        <v>74</v>
      </c>
      <c r="AY119" s="243" t="s">
        <v>130</v>
      </c>
    </row>
    <row r="120" s="13" customFormat="1">
      <c r="B120" s="265"/>
      <c r="C120" s="266"/>
      <c r="D120" s="234" t="s">
        <v>139</v>
      </c>
      <c r="E120" s="267" t="s">
        <v>21</v>
      </c>
      <c r="F120" s="268" t="s">
        <v>530</v>
      </c>
      <c r="G120" s="266"/>
      <c r="H120" s="267" t="s">
        <v>21</v>
      </c>
      <c r="I120" s="269"/>
      <c r="J120" s="266"/>
      <c r="K120" s="266"/>
      <c r="L120" s="270"/>
      <c r="M120" s="271"/>
      <c r="N120" s="272"/>
      <c r="O120" s="272"/>
      <c r="P120" s="272"/>
      <c r="Q120" s="272"/>
      <c r="R120" s="272"/>
      <c r="S120" s="272"/>
      <c r="T120" s="273"/>
      <c r="AT120" s="274" t="s">
        <v>139</v>
      </c>
      <c r="AU120" s="274" t="s">
        <v>84</v>
      </c>
      <c r="AV120" s="13" t="s">
        <v>82</v>
      </c>
      <c r="AW120" s="13" t="s">
        <v>37</v>
      </c>
      <c r="AX120" s="13" t="s">
        <v>74</v>
      </c>
      <c r="AY120" s="274" t="s">
        <v>130</v>
      </c>
    </row>
    <row r="121" s="11" customFormat="1">
      <c r="B121" s="232"/>
      <c r="C121" s="233"/>
      <c r="D121" s="234" t="s">
        <v>139</v>
      </c>
      <c r="E121" s="235" t="s">
        <v>21</v>
      </c>
      <c r="F121" s="236" t="s">
        <v>531</v>
      </c>
      <c r="G121" s="233"/>
      <c r="H121" s="237">
        <v>104.2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139</v>
      </c>
      <c r="AU121" s="243" t="s">
        <v>84</v>
      </c>
      <c r="AV121" s="11" t="s">
        <v>84</v>
      </c>
      <c r="AW121" s="11" t="s">
        <v>37</v>
      </c>
      <c r="AX121" s="11" t="s">
        <v>74</v>
      </c>
      <c r="AY121" s="243" t="s">
        <v>130</v>
      </c>
    </row>
    <row r="122" s="12" customFormat="1">
      <c r="B122" s="244"/>
      <c r="C122" s="245"/>
      <c r="D122" s="234" t="s">
        <v>139</v>
      </c>
      <c r="E122" s="246" t="s">
        <v>21</v>
      </c>
      <c r="F122" s="247" t="s">
        <v>141</v>
      </c>
      <c r="G122" s="245"/>
      <c r="H122" s="248">
        <v>182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AT122" s="254" t="s">
        <v>139</v>
      </c>
      <c r="AU122" s="254" t="s">
        <v>84</v>
      </c>
      <c r="AV122" s="12" t="s">
        <v>137</v>
      </c>
      <c r="AW122" s="12" t="s">
        <v>37</v>
      </c>
      <c r="AX122" s="12" t="s">
        <v>82</v>
      </c>
      <c r="AY122" s="254" t="s">
        <v>130</v>
      </c>
    </row>
    <row r="123" s="1" customFormat="1" ht="22.8" customHeight="1">
      <c r="B123" s="45"/>
      <c r="C123" s="220" t="s">
        <v>282</v>
      </c>
      <c r="D123" s="220" t="s">
        <v>133</v>
      </c>
      <c r="E123" s="221" t="s">
        <v>532</v>
      </c>
      <c r="F123" s="222" t="s">
        <v>533</v>
      </c>
      <c r="G123" s="223" t="s">
        <v>160</v>
      </c>
      <c r="H123" s="224">
        <v>38.899999999999999</v>
      </c>
      <c r="I123" s="225"/>
      <c r="J123" s="226">
        <f>ROUND(I123*H123,2)</f>
        <v>0</v>
      </c>
      <c r="K123" s="222" t="s">
        <v>144</v>
      </c>
      <c r="L123" s="71"/>
      <c r="M123" s="227" t="s">
        <v>21</v>
      </c>
      <c r="N123" s="228" t="s">
        <v>45</v>
      </c>
      <c r="O123" s="46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AR123" s="23" t="s">
        <v>137</v>
      </c>
      <c r="AT123" s="23" t="s">
        <v>133</v>
      </c>
      <c r="AU123" s="23" t="s">
        <v>84</v>
      </c>
      <c r="AY123" s="23" t="s">
        <v>130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23" t="s">
        <v>82</v>
      </c>
      <c r="BK123" s="231">
        <f>ROUND(I123*H123,2)</f>
        <v>0</v>
      </c>
      <c r="BL123" s="23" t="s">
        <v>137</v>
      </c>
      <c r="BM123" s="23" t="s">
        <v>534</v>
      </c>
    </row>
    <row r="124" s="13" customFormat="1">
      <c r="B124" s="265"/>
      <c r="C124" s="266"/>
      <c r="D124" s="234" t="s">
        <v>139</v>
      </c>
      <c r="E124" s="267" t="s">
        <v>21</v>
      </c>
      <c r="F124" s="268" t="s">
        <v>535</v>
      </c>
      <c r="G124" s="266"/>
      <c r="H124" s="267" t="s">
        <v>21</v>
      </c>
      <c r="I124" s="269"/>
      <c r="J124" s="266"/>
      <c r="K124" s="266"/>
      <c r="L124" s="270"/>
      <c r="M124" s="271"/>
      <c r="N124" s="272"/>
      <c r="O124" s="272"/>
      <c r="P124" s="272"/>
      <c r="Q124" s="272"/>
      <c r="R124" s="272"/>
      <c r="S124" s="272"/>
      <c r="T124" s="273"/>
      <c r="AT124" s="274" t="s">
        <v>139</v>
      </c>
      <c r="AU124" s="274" t="s">
        <v>84</v>
      </c>
      <c r="AV124" s="13" t="s">
        <v>82</v>
      </c>
      <c r="AW124" s="13" t="s">
        <v>37</v>
      </c>
      <c r="AX124" s="13" t="s">
        <v>74</v>
      </c>
      <c r="AY124" s="274" t="s">
        <v>130</v>
      </c>
    </row>
    <row r="125" s="11" customFormat="1">
      <c r="B125" s="232"/>
      <c r="C125" s="233"/>
      <c r="D125" s="234" t="s">
        <v>139</v>
      </c>
      <c r="E125" s="235" t="s">
        <v>21</v>
      </c>
      <c r="F125" s="236" t="s">
        <v>536</v>
      </c>
      <c r="G125" s="233"/>
      <c r="H125" s="237">
        <v>38.899999999999999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139</v>
      </c>
      <c r="AU125" s="243" t="s">
        <v>84</v>
      </c>
      <c r="AV125" s="11" t="s">
        <v>84</v>
      </c>
      <c r="AW125" s="11" t="s">
        <v>37</v>
      </c>
      <c r="AX125" s="11" t="s">
        <v>74</v>
      </c>
      <c r="AY125" s="243" t="s">
        <v>130</v>
      </c>
    </row>
    <row r="126" s="12" customFormat="1">
      <c r="B126" s="244"/>
      <c r="C126" s="245"/>
      <c r="D126" s="234" t="s">
        <v>139</v>
      </c>
      <c r="E126" s="246" t="s">
        <v>21</v>
      </c>
      <c r="F126" s="247" t="s">
        <v>141</v>
      </c>
      <c r="G126" s="245"/>
      <c r="H126" s="248">
        <v>38.899999999999999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AT126" s="254" t="s">
        <v>139</v>
      </c>
      <c r="AU126" s="254" t="s">
        <v>84</v>
      </c>
      <c r="AV126" s="12" t="s">
        <v>137</v>
      </c>
      <c r="AW126" s="12" t="s">
        <v>37</v>
      </c>
      <c r="AX126" s="12" t="s">
        <v>82</v>
      </c>
      <c r="AY126" s="254" t="s">
        <v>130</v>
      </c>
    </row>
    <row r="127" s="1" customFormat="1" ht="57" customHeight="1">
      <c r="B127" s="45"/>
      <c r="C127" s="220" t="s">
        <v>537</v>
      </c>
      <c r="D127" s="220" t="s">
        <v>133</v>
      </c>
      <c r="E127" s="221" t="s">
        <v>538</v>
      </c>
      <c r="F127" s="222" t="s">
        <v>539</v>
      </c>
      <c r="G127" s="223" t="s">
        <v>160</v>
      </c>
      <c r="H127" s="224">
        <v>13</v>
      </c>
      <c r="I127" s="225"/>
      <c r="J127" s="226">
        <f>ROUND(I127*H127,2)</f>
        <v>0</v>
      </c>
      <c r="K127" s="222" t="s">
        <v>144</v>
      </c>
      <c r="L127" s="71"/>
      <c r="M127" s="227" t="s">
        <v>21</v>
      </c>
      <c r="N127" s="228" t="s">
        <v>45</v>
      </c>
      <c r="O127" s="46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AR127" s="23" t="s">
        <v>137</v>
      </c>
      <c r="AT127" s="23" t="s">
        <v>133</v>
      </c>
      <c r="AU127" s="23" t="s">
        <v>84</v>
      </c>
      <c r="AY127" s="23" t="s">
        <v>130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23" t="s">
        <v>82</v>
      </c>
      <c r="BK127" s="231">
        <f>ROUND(I127*H127,2)</f>
        <v>0</v>
      </c>
      <c r="BL127" s="23" t="s">
        <v>137</v>
      </c>
      <c r="BM127" s="23" t="s">
        <v>540</v>
      </c>
    </row>
    <row r="128" s="13" customFormat="1">
      <c r="B128" s="265"/>
      <c r="C128" s="266"/>
      <c r="D128" s="234" t="s">
        <v>139</v>
      </c>
      <c r="E128" s="267" t="s">
        <v>21</v>
      </c>
      <c r="F128" s="268" t="s">
        <v>541</v>
      </c>
      <c r="G128" s="266"/>
      <c r="H128" s="267" t="s">
        <v>21</v>
      </c>
      <c r="I128" s="269"/>
      <c r="J128" s="266"/>
      <c r="K128" s="266"/>
      <c r="L128" s="270"/>
      <c r="M128" s="271"/>
      <c r="N128" s="272"/>
      <c r="O128" s="272"/>
      <c r="P128" s="272"/>
      <c r="Q128" s="272"/>
      <c r="R128" s="272"/>
      <c r="S128" s="272"/>
      <c r="T128" s="273"/>
      <c r="AT128" s="274" t="s">
        <v>139</v>
      </c>
      <c r="AU128" s="274" t="s">
        <v>84</v>
      </c>
      <c r="AV128" s="13" t="s">
        <v>82</v>
      </c>
      <c r="AW128" s="13" t="s">
        <v>37</v>
      </c>
      <c r="AX128" s="13" t="s">
        <v>74</v>
      </c>
      <c r="AY128" s="274" t="s">
        <v>130</v>
      </c>
    </row>
    <row r="129" s="13" customFormat="1">
      <c r="B129" s="265"/>
      <c r="C129" s="266"/>
      <c r="D129" s="234" t="s">
        <v>139</v>
      </c>
      <c r="E129" s="267" t="s">
        <v>21</v>
      </c>
      <c r="F129" s="268" t="s">
        <v>542</v>
      </c>
      <c r="G129" s="266"/>
      <c r="H129" s="267" t="s">
        <v>21</v>
      </c>
      <c r="I129" s="269"/>
      <c r="J129" s="266"/>
      <c r="K129" s="266"/>
      <c r="L129" s="270"/>
      <c r="M129" s="271"/>
      <c r="N129" s="272"/>
      <c r="O129" s="272"/>
      <c r="P129" s="272"/>
      <c r="Q129" s="272"/>
      <c r="R129" s="272"/>
      <c r="S129" s="272"/>
      <c r="T129" s="273"/>
      <c r="AT129" s="274" t="s">
        <v>139</v>
      </c>
      <c r="AU129" s="274" t="s">
        <v>84</v>
      </c>
      <c r="AV129" s="13" t="s">
        <v>82</v>
      </c>
      <c r="AW129" s="13" t="s">
        <v>37</v>
      </c>
      <c r="AX129" s="13" t="s">
        <v>74</v>
      </c>
      <c r="AY129" s="274" t="s">
        <v>130</v>
      </c>
    </row>
    <row r="130" s="11" customFormat="1">
      <c r="B130" s="232"/>
      <c r="C130" s="233"/>
      <c r="D130" s="234" t="s">
        <v>139</v>
      </c>
      <c r="E130" s="235" t="s">
        <v>21</v>
      </c>
      <c r="F130" s="236" t="s">
        <v>543</v>
      </c>
      <c r="G130" s="233"/>
      <c r="H130" s="237">
        <v>13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139</v>
      </c>
      <c r="AU130" s="243" t="s">
        <v>84</v>
      </c>
      <c r="AV130" s="11" t="s">
        <v>84</v>
      </c>
      <c r="AW130" s="11" t="s">
        <v>37</v>
      </c>
      <c r="AX130" s="11" t="s">
        <v>74</v>
      </c>
      <c r="AY130" s="243" t="s">
        <v>130</v>
      </c>
    </row>
    <row r="131" s="12" customFormat="1">
      <c r="B131" s="244"/>
      <c r="C131" s="245"/>
      <c r="D131" s="234" t="s">
        <v>139</v>
      </c>
      <c r="E131" s="246" t="s">
        <v>21</v>
      </c>
      <c r="F131" s="247" t="s">
        <v>141</v>
      </c>
      <c r="G131" s="245"/>
      <c r="H131" s="248">
        <v>13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AT131" s="254" t="s">
        <v>139</v>
      </c>
      <c r="AU131" s="254" t="s">
        <v>84</v>
      </c>
      <c r="AV131" s="12" t="s">
        <v>137</v>
      </c>
      <c r="AW131" s="12" t="s">
        <v>37</v>
      </c>
      <c r="AX131" s="12" t="s">
        <v>82</v>
      </c>
      <c r="AY131" s="254" t="s">
        <v>130</v>
      </c>
    </row>
    <row r="132" s="1" customFormat="1" ht="34.2" customHeight="1">
      <c r="B132" s="45"/>
      <c r="C132" s="220" t="s">
        <v>392</v>
      </c>
      <c r="D132" s="220" t="s">
        <v>133</v>
      </c>
      <c r="E132" s="221" t="s">
        <v>544</v>
      </c>
      <c r="F132" s="222" t="s">
        <v>545</v>
      </c>
      <c r="G132" s="223" t="s">
        <v>160</v>
      </c>
      <c r="H132" s="224">
        <v>85.400000000000006</v>
      </c>
      <c r="I132" s="225"/>
      <c r="J132" s="226">
        <f>ROUND(I132*H132,2)</f>
        <v>0</v>
      </c>
      <c r="K132" s="222" t="s">
        <v>144</v>
      </c>
      <c r="L132" s="71"/>
      <c r="M132" s="227" t="s">
        <v>21</v>
      </c>
      <c r="N132" s="228" t="s">
        <v>45</v>
      </c>
      <c r="O132" s="46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AR132" s="23" t="s">
        <v>137</v>
      </c>
      <c r="AT132" s="23" t="s">
        <v>133</v>
      </c>
      <c r="AU132" s="23" t="s">
        <v>84</v>
      </c>
      <c r="AY132" s="23" t="s">
        <v>130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23" t="s">
        <v>82</v>
      </c>
      <c r="BK132" s="231">
        <f>ROUND(I132*H132,2)</f>
        <v>0</v>
      </c>
      <c r="BL132" s="23" t="s">
        <v>137</v>
      </c>
      <c r="BM132" s="23" t="s">
        <v>546</v>
      </c>
    </row>
    <row r="133" s="13" customFormat="1">
      <c r="B133" s="265"/>
      <c r="C133" s="266"/>
      <c r="D133" s="234" t="s">
        <v>139</v>
      </c>
      <c r="E133" s="267" t="s">
        <v>21</v>
      </c>
      <c r="F133" s="268" t="s">
        <v>547</v>
      </c>
      <c r="G133" s="266"/>
      <c r="H133" s="267" t="s">
        <v>21</v>
      </c>
      <c r="I133" s="269"/>
      <c r="J133" s="266"/>
      <c r="K133" s="266"/>
      <c r="L133" s="270"/>
      <c r="M133" s="271"/>
      <c r="N133" s="272"/>
      <c r="O133" s="272"/>
      <c r="P133" s="272"/>
      <c r="Q133" s="272"/>
      <c r="R133" s="272"/>
      <c r="S133" s="272"/>
      <c r="T133" s="273"/>
      <c r="AT133" s="274" t="s">
        <v>139</v>
      </c>
      <c r="AU133" s="274" t="s">
        <v>84</v>
      </c>
      <c r="AV133" s="13" t="s">
        <v>82</v>
      </c>
      <c r="AW133" s="13" t="s">
        <v>37</v>
      </c>
      <c r="AX133" s="13" t="s">
        <v>74</v>
      </c>
      <c r="AY133" s="274" t="s">
        <v>130</v>
      </c>
    </row>
    <row r="134" s="13" customFormat="1">
      <c r="B134" s="265"/>
      <c r="C134" s="266"/>
      <c r="D134" s="234" t="s">
        <v>139</v>
      </c>
      <c r="E134" s="267" t="s">
        <v>21</v>
      </c>
      <c r="F134" s="268" t="s">
        <v>548</v>
      </c>
      <c r="G134" s="266"/>
      <c r="H134" s="267" t="s">
        <v>21</v>
      </c>
      <c r="I134" s="269"/>
      <c r="J134" s="266"/>
      <c r="K134" s="266"/>
      <c r="L134" s="270"/>
      <c r="M134" s="271"/>
      <c r="N134" s="272"/>
      <c r="O134" s="272"/>
      <c r="P134" s="272"/>
      <c r="Q134" s="272"/>
      <c r="R134" s="272"/>
      <c r="S134" s="272"/>
      <c r="T134" s="273"/>
      <c r="AT134" s="274" t="s">
        <v>139</v>
      </c>
      <c r="AU134" s="274" t="s">
        <v>84</v>
      </c>
      <c r="AV134" s="13" t="s">
        <v>82</v>
      </c>
      <c r="AW134" s="13" t="s">
        <v>37</v>
      </c>
      <c r="AX134" s="13" t="s">
        <v>74</v>
      </c>
      <c r="AY134" s="274" t="s">
        <v>130</v>
      </c>
    </row>
    <row r="135" s="11" customFormat="1">
      <c r="B135" s="232"/>
      <c r="C135" s="233"/>
      <c r="D135" s="234" t="s">
        <v>139</v>
      </c>
      <c r="E135" s="235" t="s">
        <v>21</v>
      </c>
      <c r="F135" s="236" t="s">
        <v>549</v>
      </c>
      <c r="G135" s="233"/>
      <c r="H135" s="237">
        <v>78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139</v>
      </c>
      <c r="AU135" s="243" t="s">
        <v>84</v>
      </c>
      <c r="AV135" s="11" t="s">
        <v>84</v>
      </c>
      <c r="AW135" s="11" t="s">
        <v>37</v>
      </c>
      <c r="AX135" s="11" t="s">
        <v>74</v>
      </c>
      <c r="AY135" s="243" t="s">
        <v>130</v>
      </c>
    </row>
    <row r="136" s="13" customFormat="1">
      <c r="B136" s="265"/>
      <c r="C136" s="266"/>
      <c r="D136" s="234" t="s">
        <v>139</v>
      </c>
      <c r="E136" s="267" t="s">
        <v>21</v>
      </c>
      <c r="F136" s="268" t="s">
        <v>516</v>
      </c>
      <c r="G136" s="266"/>
      <c r="H136" s="267" t="s">
        <v>21</v>
      </c>
      <c r="I136" s="269"/>
      <c r="J136" s="266"/>
      <c r="K136" s="266"/>
      <c r="L136" s="270"/>
      <c r="M136" s="271"/>
      <c r="N136" s="272"/>
      <c r="O136" s="272"/>
      <c r="P136" s="272"/>
      <c r="Q136" s="272"/>
      <c r="R136" s="272"/>
      <c r="S136" s="272"/>
      <c r="T136" s="273"/>
      <c r="AT136" s="274" t="s">
        <v>139</v>
      </c>
      <c r="AU136" s="274" t="s">
        <v>84</v>
      </c>
      <c r="AV136" s="13" t="s">
        <v>82</v>
      </c>
      <c r="AW136" s="13" t="s">
        <v>37</v>
      </c>
      <c r="AX136" s="13" t="s">
        <v>74</v>
      </c>
      <c r="AY136" s="274" t="s">
        <v>130</v>
      </c>
    </row>
    <row r="137" s="11" customFormat="1">
      <c r="B137" s="232"/>
      <c r="C137" s="233"/>
      <c r="D137" s="234" t="s">
        <v>139</v>
      </c>
      <c r="E137" s="235" t="s">
        <v>21</v>
      </c>
      <c r="F137" s="236" t="s">
        <v>517</v>
      </c>
      <c r="G137" s="233"/>
      <c r="H137" s="237">
        <v>7.4000000000000004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139</v>
      </c>
      <c r="AU137" s="243" t="s">
        <v>84</v>
      </c>
      <c r="AV137" s="11" t="s">
        <v>84</v>
      </c>
      <c r="AW137" s="11" t="s">
        <v>37</v>
      </c>
      <c r="AX137" s="11" t="s">
        <v>74</v>
      </c>
      <c r="AY137" s="243" t="s">
        <v>130</v>
      </c>
    </row>
    <row r="138" s="12" customFormat="1">
      <c r="B138" s="244"/>
      <c r="C138" s="245"/>
      <c r="D138" s="234" t="s">
        <v>139</v>
      </c>
      <c r="E138" s="246" t="s">
        <v>21</v>
      </c>
      <c r="F138" s="247" t="s">
        <v>141</v>
      </c>
      <c r="G138" s="245"/>
      <c r="H138" s="248">
        <v>85.400000000000006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AT138" s="254" t="s">
        <v>139</v>
      </c>
      <c r="AU138" s="254" t="s">
        <v>84</v>
      </c>
      <c r="AV138" s="12" t="s">
        <v>137</v>
      </c>
      <c r="AW138" s="12" t="s">
        <v>37</v>
      </c>
      <c r="AX138" s="12" t="s">
        <v>82</v>
      </c>
      <c r="AY138" s="254" t="s">
        <v>130</v>
      </c>
    </row>
    <row r="139" s="1" customFormat="1" ht="14.4" customHeight="1">
      <c r="B139" s="45"/>
      <c r="C139" s="255" t="s">
        <v>396</v>
      </c>
      <c r="D139" s="255" t="s">
        <v>172</v>
      </c>
      <c r="E139" s="256" t="s">
        <v>550</v>
      </c>
      <c r="F139" s="257" t="s">
        <v>551</v>
      </c>
      <c r="G139" s="258" t="s">
        <v>246</v>
      </c>
      <c r="H139" s="259">
        <v>14.800000000000001</v>
      </c>
      <c r="I139" s="260"/>
      <c r="J139" s="261">
        <f>ROUND(I139*H139,2)</f>
        <v>0</v>
      </c>
      <c r="K139" s="257" t="s">
        <v>144</v>
      </c>
      <c r="L139" s="262"/>
      <c r="M139" s="263" t="s">
        <v>21</v>
      </c>
      <c r="N139" s="264" t="s">
        <v>45</v>
      </c>
      <c r="O139" s="46"/>
      <c r="P139" s="229">
        <f>O139*H139</f>
        <v>0</v>
      </c>
      <c r="Q139" s="229">
        <v>1</v>
      </c>
      <c r="R139" s="229">
        <f>Q139*H139</f>
        <v>14.800000000000001</v>
      </c>
      <c r="S139" s="229">
        <v>0</v>
      </c>
      <c r="T139" s="230">
        <f>S139*H139</f>
        <v>0</v>
      </c>
      <c r="AR139" s="23" t="s">
        <v>176</v>
      </c>
      <c r="AT139" s="23" t="s">
        <v>172</v>
      </c>
      <c r="AU139" s="23" t="s">
        <v>84</v>
      </c>
      <c r="AY139" s="23" t="s">
        <v>130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23" t="s">
        <v>82</v>
      </c>
      <c r="BK139" s="231">
        <f>ROUND(I139*H139,2)</f>
        <v>0</v>
      </c>
      <c r="BL139" s="23" t="s">
        <v>137</v>
      </c>
      <c r="BM139" s="23" t="s">
        <v>552</v>
      </c>
    </row>
    <row r="140" s="13" customFormat="1">
      <c r="B140" s="265"/>
      <c r="C140" s="266"/>
      <c r="D140" s="234" t="s">
        <v>139</v>
      </c>
      <c r="E140" s="267" t="s">
        <v>21</v>
      </c>
      <c r="F140" s="268" t="s">
        <v>516</v>
      </c>
      <c r="G140" s="266"/>
      <c r="H140" s="267" t="s">
        <v>21</v>
      </c>
      <c r="I140" s="269"/>
      <c r="J140" s="266"/>
      <c r="K140" s="266"/>
      <c r="L140" s="270"/>
      <c r="M140" s="271"/>
      <c r="N140" s="272"/>
      <c r="O140" s="272"/>
      <c r="P140" s="272"/>
      <c r="Q140" s="272"/>
      <c r="R140" s="272"/>
      <c r="S140" s="272"/>
      <c r="T140" s="273"/>
      <c r="AT140" s="274" t="s">
        <v>139</v>
      </c>
      <c r="AU140" s="274" t="s">
        <v>84</v>
      </c>
      <c r="AV140" s="13" t="s">
        <v>82</v>
      </c>
      <c r="AW140" s="13" t="s">
        <v>37</v>
      </c>
      <c r="AX140" s="13" t="s">
        <v>74</v>
      </c>
      <c r="AY140" s="274" t="s">
        <v>130</v>
      </c>
    </row>
    <row r="141" s="11" customFormat="1">
      <c r="B141" s="232"/>
      <c r="C141" s="233"/>
      <c r="D141" s="234" t="s">
        <v>139</v>
      </c>
      <c r="E141" s="235" t="s">
        <v>21</v>
      </c>
      <c r="F141" s="236" t="s">
        <v>553</v>
      </c>
      <c r="G141" s="233"/>
      <c r="H141" s="237">
        <v>14.800000000000001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139</v>
      </c>
      <c r="AU141" s="243" t="s">
        <v>84</v>
      </c>
      <c r="AV141" s="11" t="s">
        <v>84</v>
      </c>
      <c r="AW141" s="11" t="s">
        <v>37</v>
      </c>
      <c r="AX141" s="11" t="s">
        <v>74</v>
      </c>
      <c r="AY141" s="243" t="s">
        <v>130</v>
      </c>
    </row>
    <row r="142" s="12" customFormat="1">
      <c r="B142" s="244"/>
      <c r="C142" s="245"/>
      <c r="D142" s="234" t="s">
        <v>139</v>
      </c>
      <c r="E142" s="246" t="s">
        <v>21</v>
      </c>
      <c r="F142" s="247" t="s">
        <v>141</v>
      </c>
      <c r="G142" s="245"/>
      <c r="H142" s="248">
        <v>14.800000000000001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AT142" s="254" t="s">
        <v>139</v>
      </c>
      <c r="AU142" s="254" t="s">
        <v>84</v>
      </c>
      <c r="AV142" s="12" t="s">
        <v>137</v>
      </c>
      <c r="AW142" s="12" t="s">
        <v>37</v>
      </c>
      <c r="AX142" s="12" t="s">
        <v>82</v>
      </c>
      <c r="AY142" s="254" t="s">
        <v>130</v>
      </c>
    </row>
    <row r="143" s="1" customFormat="1" ht="34.2" customHeight="1">
      <c r="B143" s="45"/>
      <c r="C143" s="220" t="s">
        <v>554</v>
      </c>
      <c r="D143" s="220" t="s">
        <v>133</v>
      </c>
      <c r="E143" s="221" t="s">
        <v>164</v>
      </c>
      <c r="F143" s="222" t="s">
        <v>165</v>
      </c>
      <c r="G143" s="223" t="s">
        <v>136</v>
      </c>
      <c r="H143" s="224">
        <v>1919.7000000000001</v>
      </c>
      <c r="I143" s="225"/>
      <c r="J143" s="226">
        <f>ROUND(I143*H143,2)</f>
        <v>0</v>
      </c>
      <c r="K143" s="222" t="s">
        <v>144</v>
      </c>
      <c r="L143" s="71"/>
      <c r="M143" s="227" t="s">
        <v>21</v>
      </c>
      <c r="N143" s="228" t="s">
        <v>45</v>
      </c>
      <c r="O143" s="46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AR143" s="23" t="s">
        <v>137</v>
      </c>
      <c r="AT143" s="23" t="s">
        <v>133</v>
      </c>
      <c r="AU143" s="23" t="s">
        <v>84</v>
      </c>
      <c r="AY143" s="23" t="s">
        <v>130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23" t="s">
        <v>82</v>
      </c>
      <c r="BK143" s="231">
        <f>ROUND(I143*H143,2)</f>
        <v>0</v>
      </c>
      <c r="BL143" s="23" t="s">
        <v>137</v>
      </c>
      <c r="BM143" s="23" t="s">
        <v>555</v>
      </c>
    </row>
    <row r="144" s="13" customFormat="1">
      <c r="B144" s="265"/>
      <c r="C144" s="266"/>
      <c r="D144" s="234" t="s">
        <v>139</v>
      </c>
      <c r="E144" s="267" t="s">
        <v>21</v>
      </c>
      <c r="F144" s="268" t="s">
        <v>183</v>
      </c>
      <c r="G144" s="266"/>
      <c r="H144" s="267" t="s">
        <v>21</v>
      </c>
      <c r="I144" s="269"/>
      <c r="J144" s="266"/>
      <c r="K144" s="266"/>
      <c r="L144" s="270"/>
      <c r="M144" s="271"/>
      <c r="N144" s="272"/>
      <c r="O144" s="272"/>
      <c r="P144" s="272"/>
      <c r="Q144" s="272"/>
      <c r="R144" s="272"/>
      <c r="S144" s="272"/>
      <c r="T144" s="273"/>
      <c r="AT144" s="274" t="s">
        <v>139</v>
      </c>
      <c r="AU144" s="274" t="s">
        <v>84</v>
      </c>
      <c r="AV144" s="13" t="s">
        <v>82</v>
      </c>
      <c r="AW144" s="13" t="s">
        <v>37</v>
      </c>
      <c r="AX144" s="13" t="s">
        <v>74</v>
      </c>
      <c r="AY144" s="274" t="s">
        <v>130</v>
      </c>
    </row>
    <row r="145" s="11" customFormat="1">
      <c r="B145" s="232"/>
      <c r="C145" s="233"/>
      <c r="D145" s="234" t="s">
        <v>139</v>
      </c>
      <c r="E145" s="235" t="s">
        <v>21</v>
      </c>
      <c r="F145" s="236" t="s">
        <v>556</v>
      </c>
      <c r="G145" s="233"/>
      <c r="H145" s="237">
        <v>1919.7000000000001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139</v>
      </c>
      <c r="AU145" s="243" t="s">
        <v>84</v>
      </c>
      <c r="AV145" s="11" t="s">
        <v>84</v>
      </c>
      <c r="AW145" s="11" t="s">
        <v>37</v>
      </c>
      <c r="AX145" s="11" t="s">
        <v>74</v>
      </c>
      <c r="AY145" s="243" t="s">
        <v>130</v>
      </c>
    </row>
    <row r="146" s="12" customFormat="1">
      <c r="B146" s="244"/>
      <c r="C146" s="245"/>
      <c r="D146" s="234" t="s">
        <v>139</v>
      </c>
      <c r="E146" s="246" t="s">
        <v>21</v>
      </c>
      <c r="F146" s="247" t="s">
        <v>141</v>
      </c>
      <c r="G146" s="245"/>
      <c r="H146" s="248">
        <v>1919.7000000000001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AT146" s="254" t="s">
        <v>139</v>
      </c>
      <c r="AU146" s="254" t="s">
        <v>84</v>
      </c>
      <c r="AV146" s="12" t="s">
        <v>137</v>
      </c>
      <c r="AW146" s="12" t="s">
        <v>37</v>
      </c>
      <c r="AX146" s="12" t="s">
        <v>82</v>
      </c>
      <c r="AY146" s="254" t="s">
        <v>130</v>
      </c>
    </row>
    <row r="147" s="1" customFormat="1" ht="34.2" customHeight="1">
      <c r="B147" s="45"/>
      <c r="C147" s="220" t="s">
        <v>557</v>
      </c>
      <c r="D147" s="220" t="s">
        <v>133</v>
      </c>
      <c r="E147" s="221" t="s">
        <v>168</v>
      </c>
      <c r="F147" s="222" t="s">
        <v>169</v>
      </c>
      <c r="G147" s="223" t="s">
        <v>136</v>
      </c>
      <c r="H147" s="224">
        <v>1919.7000000000001</v>
      </c>
      <c r="I147" s="225"/>
      <c r="J147" s="226">
        <f>ROUND(I147*H147,2)</f>
        <v>0</v>
      </c>
      <c r="K147" s="222" t="s">
        <v>144</v>
      </c>
      <c r="L147" s="71"/>
      <c r="M147" s="227" t="s">
        <v>21</v>
      </c>
      <c r="N147" s="228" t="s">
        <v>45</v>
      </c>
      <c r="O147" s="46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AR147" s="23" t="s">
        <v>137</v>
      </c>
      <c r="AT147" s="23" t="s">
        <v>133</v>
      </c>
      <c r="AU147" s="23" t="s">
        <v>84</v>
      </c>
      <c r="AY147" s="23" t="s">
        <v>130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23" t="s">
        <v>82</v>
      </c>
      <c r="BK147" s="231">
        <f>ROUND(I147*H147,2)</f>
        <v>0</v>
      </c>
      <c r="BL147" s="23" t="s">
        <v>137</v>
      </c>
      <c r="BM147" s="23" t="s">
        <v>558</v>
      </c>
    </row>
    <row r="148" s="1" customFormat="1" ht="14.4" customHeight="1">
      <c r="B148" s="45"/>
      <c r="C148" s="255" t="s">
        <v>472</v>
      </c>
      <c r="D148" s="255" t="s">
        <v>172</v>
      </c>
      <c r="E148" s="256" t="s">
        <v>173</v>
      </c>
      <c r="F148" s="257" t="s">
        <v>174</v>
      </c>
      <c r="G148" s="258" t="s">
        <v>175</v>
      </c>
      <c r="H148" s="259">
        <v>57.591000000000001</v>
      </c>
      <c r="I148" s="260"/>
      <c r="J148" s="261">
        <f>ROUND(I148*H148,2)</f>
        <v>0</v>
      </c>
      <c r="K148" s="257" t="s">
        <v>144</v>
      </c>
      <c r="L148" s="262"/>
      <c r="M148" s="263" t="s">
        <v>21</v>
      </c>
      <c r="N148" s="264" t="s">
        <v>45</v>
      </c>
      <c r="O148" s="46"/>
      <c r="P148" s="229">
        <f>O148*H148</f>
        <v>0</v>
      </c>
      <c r="Q148" s="229">
        <v>0.001</v>
      </c>
      <c r="R148" s="229">
        <f>Q148*H148</f>
        <v>0.057591000000000003</v>
      </c>
      <c r="S148" s="229">
        <v>0</v>
      </c>
      <c r="T148" s="230">
        <f>S148*H148</f>
        <v>0</v>
      </c>
      <c r="AR148" s="23" t="s">
        <v>176</v>
      </c>
      <c r="AT148" s="23" t="s">
        <v>172</v>
      </c>
      <c r="AU148" s="23" t="s">
        <v>84</v>
      </c>
      <c r="AY148" s="23" t="s">
        <v>130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23" t="s">
        <v>82</v>
      </c>
      <c r="BK148" s="231">
        <f>ROUND(I148*H148,2)</f>
        <v>0</v>
      </c>
      <c r="BL148" s="23" t="s">
        <v>137</v>
      </c>
      <c r="BM148" s="23" t="s">
        <v>559</v>
      </c>
    </row>
    <row r="149" s="11" customFormat="1">
      <c r="B149" s="232"/>
      <c r="C149" s="233"/>
      <c r="D149" s="234" t="s">
        <v>139</v>
      </c>
      <c r="E149" s="233"/>
      <c r="F149" s="236" t="s">
        <v>560</v>
      </c>
      <c r="G149" s="233"/>
      <c r="H149" s="237">
        <v>57.591000000000001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139</v>
      </c>
      <c r="AU149" s="243" t="s">
        <v>84</v>
      </c>
      <c r="AV149" s="11" t="s">
        <v>84</v>
      </c>
      <c r="AW149" s="11" t="s">
        <v>6</v>
      </c>
      <c r="AX149" s="11" t="s">
        <v>82</v>
      </c>
      <c r="AY149" s="243" t="s">
        <v>130</v>
      </c>
    </row>
    <row r="150" s="1" customFormat="1" ht="22.8" customHeight="1">
      <c r="B150" s="45"/>
      <c r="C150" s="220" t="s">
        <v>561</v>
      </c>
      <c r="D150" s="220" t="s">
        <v>133</v>
      </c>
      <c r="E150" s="221" t="s">
        <v>180</v>
      </c>
      <c r="F150" s="222" t="s">
        <v>181</v>
      </c>
      <c r="G150" s="223" t="s">
        <v>136</v>
      </c>
      <c r="H150" s="224">
        <v>4083.5</v>
      </c>
      <c r="I150" s="225"/>
      <c r="J150" s="226">
        <f>ROUND(I150*H150,2)</f>
        <v>0</v>
      </c>
      <c r="K150" s="222" t="s">
        <v>144</v>
      </c>
      <c r="L150" s="71"/>
      <c r="M150" s="227" t="s">
        <v>21</v>
      </c>
      <c r="N150" s="228" t="s">
        <v>45</v>
      </c>
      <c r="O150" s="46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AR150" s="23" t="s">
        <v>137</v>
      </c>
      <c r="AT150" s="23" t="s">
        <v>133</v>
      </c>
      <c r="AU150" s="23" t="s">
        <v>84</v>
      </c>
      <c r="AY150" s="23" t="s">
        <v>130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23" t="s">
        <v>82</v>
      </c>
      <c r="BK150" s="231">
        <f>ROUND(I150*H150,2)</f>
        <v>0</v>
      </c>
      <c r="BL150" s="23" t="s">
        <v>137</v>
      </c>
      <c r="BM150" s="23" t="s">
        <v>562</v>
      </c>
    </row>
    <row r="151" s="13" customFormat="1">
      <c r="B151" s="265"/>
      <c r="C151" s="266"/>
      <c r="D151" s="234" t="s">
        <v>139</v>
      </c>
      <c r="E151" s="267" t="s">
        <v>21</v>
      </c>
      <c r="F151" s="268" t="s">
        <v>183</v>
      </c>
      <c r="G151" s="266"/>
      <c r="H151" s="267" t="s">
        <v>21</v>
      </c>
      <c r="I151" s="269"/>
      <c r="J151" s="266"/>
      <c r="K151" s="266"/>
      <c r="L151" s="270"/>
      <c r="M151" s="271"/>
      <c r="N151" s="272"/>
      <c r="O151" s="272"/>
      <c r="P151" s="272"/>
      <c r="Q151" s="272"/>
      <c r="R151" s="272"/>
      <c r="S151" s="272"/>
      <c r="T151" s="273"/>
      <c r="AT151" s="274" t="s">
        <v>139</v>
      </c>
      <c r="AU151" s="274" t="s">
        <v>84</v>
      </c>
      <c r="AV151" s="13" t="s">
        <v>82</v>
      </c>
      <c r="AW151" s="13" t="s">
        <v>37</v>
      </c>
      <c r="AX151" s="13" t="s">
        <v>74</v>
      </c>
      <c r="AY151" s="274" t="s">
        <v>130</v>
      </c>
    </row>
    <row r="152" s="11" customFormat="1">
      <c r="B152" s="232"/>
      <c r="C152" s="233"/>
      <c r="D152" s="234" t="s">
        <v>139</v>
      </c>
      <c r="E152" s="235" t="s">
        <v>21</v>
      </c>
      <c r="F152" s="236" t="s">
        <v>563</v>
      </c>
      <c r="G152" s="233"/>
      <c r="H152" s="237">
        <v>4083.5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139</v>
      </c>
      <c r="AU152" s="243" t="s">
        <v>84</v>
      </c>
      <c r="AV152" s="11" t="s">
        <v>84</v>
      </c>
      <c r="AW152" s="11" t="s">
        <v>37</v>
      </c>
      <c r="AX152" s="11" t="s">
        <v>74</v>
      </c>
      <c r="AY152" s="243" t="s">
        <v>130</v>
      </c>
    </row>
    <row r="153" s="12" customFormat="1">
      <c r="B153" s="244"/>
      <c r="C153" s="245"/>
      <c r="D153" s="234" t="s">
        <v>139</v>
      </c>
      <c r="E153" s="246" t="s">
        <v>21</v>
      </c>
      <c r="F153" s="247" t="s">
        <v>141</v>
      </c>
      <c r="G153" s="245"/>
      <c r="H153" s="248">
        <v>4083.5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AT153" s="254" t="s">
        <v>139</v>
      </c>
      <c r="AU153" s="254" t="s">
        <v>84</v>
      </c>
      <c r="AV153" s="12" t="s">
        <v>137</v>
      </c>
      <c r="AW153" s="12" t="s">
        <v>37</v>
      </c>
      <c r="AX153" s="12" t="s">
        <v>82</v>
      </c>
      <c r="AY153" s="254" t="s">
        <v>130</v>
      </c>
    </row>
    <row r="154" s="1" customFormat="1" ht="22.8" customHeight="1">
      <c r="B154" s="45"/>
      <c r="C154" s="220" t="s">
        <v>388</v>
      </c>
      <c r="D154" s="220" t="s">
        <v>133</v>
      </c>
      <c r="E154" s="221" t="s">
        <v>186</v>
      </c>
      <c r="F154" s="222" t="s">
        <v>187</v>
      </c>
      <c r="G154" s="223" t="s">
        <v>136</v>
      </c>
      <c r="H154" s="224">
        <v>325.80000000000001</v>
      </c>
      <c r="I154" s="225"/>
      <c r="J154" s="226">
        <f>ROUND(I154*H154,2)</f>
        <v>0</v>
      </c>
      <c r="K154" s="222" t="s">
        <v>144</v>
      </c>
      <c r="L154" s="71"/>
      <c r="M154" s="227" t="s">
        <v>21</v>
      </c>
      <c r="N154" s="228" t="s">
        <v>45</v>
      </c>
      <c r="O154" s="46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AR154" s="23" t="s">
        <v>137</v>
      </c>
      <c r="AT154" s="23" t="s">
        <v>133</v>
      </c>
      <c r="AU154" s="23" t="s">
        <v>84</v>
      </c>
      <c r="AY154" s="23" t="s">
        <v>130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23" t="s">
        <v>82</v>
      </c>
      <c r="BK154" s="231">
        <f>ROUND(I154*H154,2)</f>
        <v>0</v>
      </c>
      <c r="BL154" s="23" t="s">
        <v>137</v>
      </c>
      <c r="BM154" s="23" t="s">
        <v>564</v>
      </c>
    </row>
    <row r="155" s="13" customFormat="1">
      <c r="B155" s="265"/>
      <c r="C155" s="266"/>
      <c r="D155" s="234" t="s">
        <v>139</v>
      </c>
      <c r="E155" s="267" t="s">
        <v>21</v>
      </c>
      <c r="F155" s="268" t="s">
        <v>183</v>
      </c>
      <c r="G155" s="266"/>
      <c r="H155" s="267" t="s">
        <v>21</v>
      </c>
      <c r="I155" s="269"/>
      <c r="J155" s="266"/>
      <c r="K155" s="266"/>
      <c r="L155" s="270"/>
      <c r="M155" s="271"/>
      <c r="N155" s="272"/>
      <c r="O155" s="272"/>
      <c r="P155" s="272"/>
      <c r="Q155" s="272"/>
      <c r="R155" s="272"/>
      <c r="S155" s="272"/>
      <c r="T155" s="273"/>
      <c r="AT155" s="274" t="s">
        <v>139</v>
      </c>
      <c r="AU155" s="274" t="s">
        <v>84</v>
      </c>
      <c r="AV155" s="13" t="s">
        <v>82</v>
      </c>
      <c r="AW155" s="13" t="s">
        <v>37</v>
      </c>
      <c r="AX155" s="13" t="s">
        <v>74</v>
      </c>
      <c r="AY155" s="274" t="s">
        <v>130</v>
      </c>
    </row>
    <row r="156" s="11" customFormat="1">
      <c r="B156" s="232"/>
      <c r="C156" s="233"/>
      <c r="D156" s="234" t="s">
        <v>139</v>
      </c>
      <c r="E156" s="235" t="s">
        <v>21</v>
      </c>
      <c r="F156" s="236" t="s">
        <v>565</v>
      </c>
      <c r="G156" s="233"/>
      <c r="H156" s="237">
        <v>325.80000000000001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139</v>
      </c>
      <c r="AU156" s="243" t="s">
        <v>84</v>
      </c>
      <c r="AV156" s="11" t="s">
        <v>84</v>
      </c>
      <c r="AW156" s="11" t="s">
        <v>37</v>
      </c>
      <c r="AX156" s="11" t="s">
        <v>74</v>
      </c>
      <c r="AY156" s="243" t="s">
        <v>130</v>
      </c>
    </row>
    <row r="157" s="12" customFormat="1">
      <c r="B157" s="244"/>
      <c r="C157" s="245"/>
      <c r="D157" s="234" t="s">
        <v>139</v>
      </c>
      <c r="E157" s="246" t="s">
        <v>21</v>
      </c>
      <c r="F157" s="247" t="s">
        <v>141</v>
      </c>
      <c r="G157" s="245"/>
      <c r="H157" s="248">
        <v>325.80000000000001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AT157" s="254" t="s">
        <v>139</v>
      </c>
      <c r="AU157" s="254" t="s">
        <v>84</v>
      </c>
      <c r="AV157" s="12" t="s">
        <v>137</v>
      </c>
      <c r="AW157" s="12" t="s">
        <v>37</v>
      </c>
      <c r="AX157" s="12" t="s">
        <v>82</v>
      </c>
      <c r="AY157" s="254" t="s">
        <v>130</v>
      </c>
    </row>
    <row r="158" s="10" customFormat="1" ht="29.88" customHeight="1">
      <c r="B158" s="204"/>
      <c r="C158" s="205"/>
      <c r="D158" s="206" t="s">
        <v>73</v>
      </c>
      <c r="E158" s="218" t="s">
        <v>84</v>
      </c>
      <c r="F158" s="218" t="s">
        <v>190</v>
      </c>
      <c r="G158" s="205"/>
      <c r="H158" s="205"/>
      <c r="I158" s="208"/>
      <c r="J158" s="219">
        <f>BK158</f>
        <v>0</v>
      </c>
      <c r="K158" s="205"/>
      <c r="L158" s="210"/>
      <c r="M158" s="211"/>
      <c r="N158" s="212"/>
      <c r="O158" s="212"/>
      <c r="P158" s="213">
        <f>SUM(P159:P169)</f>
        <v>0</v>
      </c>
      <c r="Q158" s="212"/>
      <c r="R158" s="213">
        <f>SUM(R159:R169)</f>
        <v>23.857217079999995</v>
      </c>
      <c r="S158" s="212"/>
      <c r="T158" s="214">
        <f>SUM(T159:T169)</f>
        <v>0</v>
      </c>
      <c r="AR158" s="215" t="s">
        <v>82</v>
      </c>
      <c r="AT158" s="216" t="s">
        <v>73</v>
      </c>
      <c r="AU158" s="216" t="s">
        <v>82</v>
      </c>
      <c r="AY158" s="215" t="s">
        <v>130</v>
      </c>
      <c r="BK158" s="217">
        <f>SUM(BK159:BK169)</f>
        <v>0</v>
      </c>
    </row>
    <row r="159" s="1" customFormat="1" ht="45.6" customHeight="1">
      <c r="B159" s="45"/>
      <c r="C159" s="220" t="s">
        <v>306</v>
      </c>
      <c r="D159" s="220" t="s">
        <v>133</v>
      </c>
      <c r="E159" s="221" t="s">
        <v>566</v>
      </c>
      <c r="F159" s="222" t="s">
        <v>567</v>
      </c>
      <c r="G159" s="223" t="s">
        <v>218</v>
      </c>
      <c r="H159" s="224">
        <v>105</v>
      </c>
      <c r="I159" s="225"/>
      <c r="J159" s="226">
        <f>ROUND(I159*H159,2)</f>
        <v>0</v>
      </c>
      <c r="K159" s="222" t="s">
        <v>144</v>
      </c>
      <c r="L159" s="71"/>
      <c r="M159" s="227" t="s">
        <v>21</v>
      </c>
      <c r="N159" s="228" t="s">
        <v>45</v>
      </c>
      <c r="O159" s="46"/>
      <c r="P159" s="229">
        <f>O159*H159</f>
        <v>0</v>
      </c>
      <c r="Q159" s="229">
        <v>0.22656999999999999</v>
      </c>
      <c r="R159" s="229">
        <f>Q159*H159</f>
        <v>23.789849999999998</v>
      </c>
      <c r="S159" s="229">
        <v>0</v>
      </c>
      <c r="T159" s="230">
        <f>S159*H159</f>
        <v>0</v>
      </c>
      <c r="AR159" s="23" t="s">
        <v>137</v>
      </c>
      <c r="AT159" s="23" t="s">
        <v>133</v>
      </c>
      <c r="AU159" s="23" t="s">
        <v>84</v>
      </c>
      <c r="AY159" s="23" t="s">
        <v>130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23" t="s">
        <v>82</v>
      </c>
      <c r="BK159" s="231">
        <f>ROUND(I159*H159,2)</f>
        <v>0</v>
      </c>
      <c r="BL159" s="23" t="s">
        <v>137</v>
      </c>
      <c r="BM159" s="23" t="s">
        <v>568</v>
      </c>
    </row>
    <row r="160" s="1" customFormat="1" ht="34.2" customHeight="1">
      <c r="B160" s="45"/>
      <c r="C160" s="220" t="s">
        <v>569</v>
      </c>
      <c r="D160" s="220" t="s">
        <v>133</v>
      </c>
      <c r="E160" s="221" t="s">
        <v>570</v>
      </c>
      <c r="F160" s="222" t="s">
        <v>571</v>
      </c>
      <c r="G160" s="223" t="s">
        <v>136</v>
      </c>
      <c r="H160" s="224">
        <v>166.75</v>
      </c>
      <c r="I160" s="225"/>
      <c r="J160" s="226">
        <f>ROUND(I160*H160,2)</f>
        <v>0</v>
      </c>
      <c r="K160" s="222" t="s">
        <v>144</v>
      </c>
      <c r="L160" s="71"/>
      <c r="M160" s="227" t="s">
        <v>21</v>
      </c>
      <c r="N160" s="228" t="s">
        <v>45</v>
      </c>
      <c r="O160" s="46"/>
      <c r="P160" s="229">
        <f>O160*H160</f>
        <v>0</v>
      </c>
      <c r="Q160" s="229">
        <v>0.00022000000000000001</v>
      </c>
      <c r="R160" s="229">
        <f>Q160*H160</f>
        <v>0.036685000000000002</v>
      </c>
      <c r="S160" s="229">
        <v>0</v>
      </c>
      <c r="T160" s="230">
        <f>S160*H160</f>
        <v>0</v>
      </c>
      <c r="AR160" s="23" t="s">
        <v>137</v>
      </c>
      <c r="AT160" s="23" t="s">
        <v>133</v>
      </c>
      <c r="AU160" s="23" t="s">
        <v>84</v>
      </c>
      <c r="AY160" s="23" t="s">
        <v>130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23" t="s">
        <v>82</v>
      </c>
      <c r="BK160" s="231">
        <f>ROUND(I160*H160,2)</f>
        <v>0</v>
      </c>
      <c r="BL160" s="23" t="s">
        <v>137</v>
      </c>
      <c r="BM160" s="23" t="s">
        <v>572</v>
      </c>
    </row>
    <row r="161" s="13" customFormat="1">
      <c r="B161" s="265"/>
      <c r="C161" s="266"/>
      <c r="D161" s="234" t="s">
        <v>139</v>
      </c>
      <c r="E161" s="267" t="s">
        <v>21</v>
      </c>
      <c r="F161" s="268" t="s">
        <v>573</v>
      </c>
      <c r="G161" s="266"/>
      <c r="H161" s="267" t="s">
        <v>21</v>
      </c>
      <c r="I161" s="269"/>
      <c r="J161" s="266"/>
      <c r="K161" s="266"/>
      <c r="L161" s="270"/>
      <c r="M161" s="271"/>
      <c r="N161" s="272"/>
      <c r="O161" s="272"/>
      <c r="P161" s="272"/>
      <c r="Q161" s="272"/>
      <c r="R161" s="272"/>
      <c r="S161" s="272"/>
      <c r="T161" s="273"/>
      <c r="AT161" s="274" t="s">
        <v>139</v>
      </c>
      <c r="AU161" s="274" t="s">
        <v>84</v>
      </c>
      <c r="AV161" s="13" t="s">
        <v>82</v>
      </c>
      <c r="AW161" s="13" t="s">
        <v>37</v>
      </c>
      <c r="AX161" s="13" t="s">
        <v>74</v>
      </c>
      <c r="AY161" s="274" t="s">
        <v>130</v>
      </c>
    </row>
    <row r="162" s="11" customFormat="1">
      <c r="B162" s="232"/>
      <c r="C162" s="233"/>
      <c r="D162" s="234" t="s">
        <v>139</v>
      </c>
      <c r="E162" s="235" t="s">
        <v>21</v>
      </c>
      <c r="F162" s="236" t="s">
        <v>574</v>
      </c>
      <c r="G162" s="233"/>
      <c r="H162" s="237">
        <v>162.75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139</v>
      </c>
      <c r="AU162" s="243" t="s">
        <v>84</v>
      </c>
      <c r="AV162" s="11" t="s">
        <v>84</v>
      </c>
      <c r="AW162" s="11" t="s">
        <v>37</v>
      </c>
      <c r="AX162" s="11" t="s">
        <v>74</v>
      </c>
      <c r="AY162" s="243" t="s">
        <v>130</v>
      </c>
    </row>
    <row r="163" s="13" customFormat="1">
      <c r="B163" s="265"/>
      <c r="C163" s="266"/>
      <c r="D163" s="234" t="s">
        <v>139</v>
      </c>
      <c r="E163" s="267" t="s">
        <v>21</v>
      </c>
      <c r="F163" s="268" t="s">
        <v>516</v>
      </c>
      <c r="G163" s="266"/>
      <c r="H163" s="267" t="s">
        <v>21</v>
      </c>
      <c r="I163" s="269"/>
      <c r="J163" s="266"/>
      <c r="K163" s="266"/>
      <c r="L163" s="270"/>
      <c r="M163" s="271"/>
      <c r="N163" s="272"/>
      <c r="O163" s="272"/>
      <c r="P163" s="272"/>
      <c r="Q163" s="272"/>
      <c r="R163" s="272"/>
      <c r="S163" s="272"/>
      <c r="T163" s="273"/>
      <c r="AT163" s="274" t="s">
        <v>139</v>
      </c>
      <c r="AU163" s="274" t="s">
        <v>84</v>
      </c>
      <c r="AV163" s="13" t="s">
        <v>82</v>
      </c>
      <c r="AW163" s="13" t="s">
        <v>37</v>
      </c>
      <c r="AX163" s="13" t="s">
        <v>74</v>
      </c>
      <c r="AY163" s="274" t="s">
        <v>130</v>
      </c>
    </row>
    <row r="164" s="11" customFormat="1">
      <c r="B164" s="232"/>
      <c r="C164" s="233"/>
      <c r="D164" s="234" t="s">
        <v>139</v>
      </c>
      <c r="E164" s="235" t="s">
        <v>21</v>
      </c>
      <c r="F164" s="236" t="s">
        <v>575</v>
      </c>
      <c r="G164" s="233"/>
      <c r="H164" s="237">
        <v>4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AT164" s="243" t="s">
        <v>139</v>
      </c>
      <c r="AU164" s="243" t="s">
        <v>84</v>
      </c>
      <c r="AV164" s="11" t="s">
        <v>84</v>
      </c>
      <c r="AW164" s="11" t="s">
        <v>37</v>
      </c>
      <c r="AX164" s="11" t="s">
        <v>74</v>
      </c>
      <c r="AY164" s="243" t="s">
        <v>130</v>
      </c>
    </row>
    <row r="165" s="12" customFormat="1">
      <c r="B165" s="244"/>
      <c r="C165" s="245"/>
      <c r="D165" s="234" t="s">
        <v>139</v>
      </c>
      <c r="E165" s="246" t="s">
        <v>21</v>
      </c>
      <c r="F165" s="247" t="s">
        <v>141</v>
      </c>
      <c r="G165" s="245"/>
      <c r="H165" s="248">
        <v>166.75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AT165" s="254" t="s">
        <v>139</v>
      </c>
      <c r="AU165" s="254" t="s">
        <v>84</v>
      </c>
      <c r="AV165" s="12" t="s">
        <v>137</v>
      </c>
      <c r="AW165" s="12" t="s">
        <v>37</v>
      </c>
      <c r="AX165" s="12" t="s">
        <v>82</v>
      </c>
      <c r="AY165" s="254" t="s">
        <v>130</v>
      </c>
    </row>
    <row r="166" s="1" customFormat="1" ht="14.4" customHeight="1">
      <c r="B166" s="45"/>
      <c r="C166" s="255" t="s">
        <v>576</v>
      </c>
      <c r="D166" s="255" t="s">
        <v>172</v>
      </c>
      <c r="E166" s="256" t="s">
        <v>577</v>
      </c>
      <c r="F166" s="257" t="s">
        <v>578</v>
      </c>
      <c r="G166" s="258" t="s">
        <v>136</v>
      </c>
      <c r="H166" s="259">
        <v>191.76300000000001</v>
      </c>
      <c r="I166" s="260"/>
      <c r="J166" s="261">
        <f>ROUND(I166*H166,2)</f>
        <v>0</v>
      </c>
      <c r="K166" s="257" t="s">
        <v>144</v>
      </c>
      <c r="L166" s="262"/>
      <c r="M166" s="263" t="s">
        <v>21</v>
      </c>
      <c r="N166" s="264" t="s">
        <v>45</v>
      </c>
      <c r="O166" s="46"/>
      <c r="P166" s="229">
        <f>O166*H166</f>
        <v>0</v>
      </c>
      <c r="Q166" s="229">
        <v>0.00016000000000000001</v>
      </c>
      <c r="R166" s="229">
        <f>Q166*H166</f>
        <v>0.030682080000000004</v>
      </c>
      <c r="S166" s="229">
        <v>0</v>
      </c>
      <c r="T166" s="230">
        <f>S166*H166</f>
        <v>0</v>
      </c>
      <c r="AR166" s="23" t="s">
        <v>176</v>
      </c>
      <c r="AT166" s="23" t="s">
        <v>172</v>
      </c>
      <c r="AU166" s="23" t="s">
        <v>84</v>
      </c>
      <c r="AY166" s="23" t="s">
        <v>130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23" t="s">
        <v>82</v>
      </c>
      <c r="BK166" s="231">
        <f>ROUND(I166*H166,2)</f>
        <v>0</v>
      </c>
      <c r="BL166" s="23" t="s">
        <v>137</v>
      </c>
      <c r="BM166" s="23" t="s">
        <v>579</v>
      </c>
    </row>
    <row r="167" s="11" customFormat="1">
      <c r="B167" s="232"/>
      <c r="C167" s="233"/>
      <c r="D167" s="234" t="s">
        <v>139</v>
      </c>
      <c r="E167" s="235" t="s">
        <v>21</v>
      </c>
      <c r="F167" s="236" t="s">
        <v>580</v>
      </c>
      <c r="G167" s="233"/>
      <c r="H167" s="237">
        <v>166.75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139</v>
      </c>
      <c r="AU167" s="243" t="s">
        <v>84</v>
      </c>
      <c r="AV167" s="11" t="s">
        <v>84</v>
      </c>
      <c r="AW167" s="11" t="s">
        <v>37</v>
      </c>
      <c r="AX167" s="11" t="s">
        <v>74</v>
      </c>
      <c r="AY167" s="243" t="s">
        <v>130</v>
      </c>
    </row>
    <row r="168" s="12" customFormat="1">
      <c r="B168" s="244"/>
      <c r="C168" s="245"/>
      <c r="D168" s="234" t="s">
        <v>139</v>
      </c>
      <c r="E168" s="246" t="s">
        <v>21</v>
      </c>
      <c r="F168" s="247" t="s">
        <v>141</v>
      </c>
      <c r="G168" s="245"/>
      <c r="H168" s="248">
        <v>166.75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AT168" s="254" t="s">
        <v>139</v>
      </c>
      <c r="AU168" s="254" t="s">
        <v>84</v>
      </c>
      <c r="AV168" s="12" t="s">
        <v>137</v>
      </c>
      <c r="AW168" s="12" t="s">
        <v>37</v>
      </c>
      <c r="AX168" s="12" t="s">
        <v>82</v>
      </c>
      <c r="AY168" s="254" t="s">
        <v>130</v>
      </c>
    </row>
    <row r="169" s="11" customFormat="1">
      <c r="B169" s="232"/>
      <c r="C169" s="233"/>
      <c r="D169" s="234" t="s">
        <v>139</v>
      </c>
      <c r="E169" s="233"/>
      <c r="F169" s="236" t="s">
        <v>581</v>
      </c>
      <c r="G169" s="233"/>
      <c r="H169" s="237">
        <v>191.76300000000001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139</v>
      </c>
      <c r="AU169" s="243" t="s">
        <v>84</v>
      </c>
      <c r="AV169" s="11" t="s">
        <v>84</v>
      </c>
      <c r="AW169" s="11" t="s">
        <v>6</v>
      </c>
      <c r="AX169" s="11" t="s">
        <v>82</v>
      </c>
      <c r="AY169" s="243" t="s">
        <v>130</v>
      </c>
    </row>
    <row r="170" s="10" customFormat="1" ht="29.88" customHeight="1">
      <c r="B170" s="204"/>
      <c r="C170" s="205"/>
      <c r="D170" s="206" t="s">
        <v>73</v>
      </c>
      <c r="E170" s="218" t="s">
        <v>137</v>
      </c>
      <c r="F170" s="218" t="s">
        <v>582</v>
      </c>
      <c r="G170" s="205"/>
      <c r="H170" s="205"/>
      <c r="I170" s="208"/>
      <c r="J170" s="219">
        <f>BK170</f>
        <v>0</v>
      </c>
      <c r="K170" s="205"/>
      <c r="L170" s="210"/>
      <c r="M170" s="211"/>
      <c r="N170" s="212"/>
      <c r="O170" s="212"/>
      <c r="P170" s="213">
        <f>SUM(P171:P177)</f>
        <v>0</v>
      </c>
      <c r="Q170" s="212"/>
      <c r="R170" s="213">
        <f>SUM(R171:R177)</f>
        <v>0.012652199999999999</v>
      </c>
      <c r="S170" s="212"/>
      <c r="T170" s="214">
        <f>SUM(T171:T177)</f>
        <v>0</v>
      </c>
      <c r="AR170" s="215" t="s">
        <v>82</v>
      </c>
      <c r="AT170" s="216" t="s">
        <v>73</v>
      </c>
      <c r="AU170" s="216" t="s">
        <v>82</v>
      </c>
      <c r="AY170" s="215" t="s">
        <v>130</v>
      </c>
      <c r="BK170" s="217">
        <f>SUM(BK171:BK177)</f>
        <v>0</v>
      </c>
    </row>
    <row r="171" s="1" customFormat="1" ht="22.8" customHeight="1">
      <c r="B171" s="45"/>
      <c r="C171" s="220" t="s">
        <v>278</v>
      </c>
      <c r="D171" s="220" t="s">
        <v>133</v>
      </c>
      <c r="E171" s="221" t="s">
        <v>583</v>
      </c>
      <c r="F171" s="222" t="s">
        <v>584</v>
      </c>
      <c r="G171" s="223" t="s">
        <v>160</v>
      </c>
      <c r="H171" s="224">
        <v>0.54000000000000004</v>
      </c>
      <c r="I171" s="225"/>
      <c r="J171" s="226">
        <f>ROUND(I171*H171,2)</f>
        <v>0</v>
      </c>
      <c r="K171" s="222" t="s">
        <v>144</v>
      </c>
      <c r="L171" s="71"/>
      <c r="M171" s="227" t="s">
        <v>21</v>
      </c>
      <c r="N171" s="228" t="s">
        <v>45</v>
      </c>
      <c r="O171" s="46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AR171" s="23" t="s">
        <v>137</v>
      </c>
      <c r="AT171" s="23" t="s">
        <v>133</v>
      </c>
      <c r="AU171" s="23" t="s">
        <v>84</v>
      </c>
      <c r="AY171" s="23" t="s">
        <v>130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23" t="s">
        <v>82</v>
      </c>
      <c r="BK171" s="231">
        <f>ROUND(I171*H171,2)</f>
        <v>0</v>
      </c>
      <c r="BL171" s="23" t="s">
        <v>137</v>
      </c>
      <c r="BM171" s="23" t="s">
        <v>585</v>
      </c>
    </row>
    <row r="172" s="13" customFormat="1">
      <c r="B172" s="265"/>
      <c r="C172" s="266"/>
      <c r="D172" s="234" t="s">
        <v>139</v>
      </c>
      <c r="E172" s="267" t="s">
        <v>21</v>
      </c>
      <c r="F172" s="268" t="s">
        <v>586</v>
      </c>
      <c r="G172" s="266"/>
      <c r="H172" s="267" t="s">
        <v>21</v>
      </c>
      <c r="I172" s="269"/>
      <c r="J172" s="266"/>
      <c r="K172" s="266"/>
      <c r="L172" s="270"/>
      <c r="M172" s="271"/>
      <c r="N172" s="272"/>
      <c r="O172" s="272"/>
      <c r="P172" s="272"/>
      <c r="Q172" s="272"/>
      <c r="R172" s="272"/>
      <c r="S172" s="272"/>
      <c r="T172" s="273"/>
      <c r="AT172" s="274" t="s">
        <v>139</v>
      </c>
      <c r="AU172" s="274" t="s">
        <v>84</v>
      </c>
      <c r="AV172" s="13" t="s">
        <v>82</v>
      </c>
      <c r="AW172" s="13" t="s">
        <v>37</v>
      </c>
      <c r="AX172" s="13" t="s">
        <v>74</v>
      </c>
      <c r="AY172" s="274" t="s">
        <v>130</v>
      </c>
    </row>
    <row r="173" s="11" customFormat="1">
      <c r="B173" s="232"/>
      <c r="C173" s="233"/>
      <c r="D173" s="234" t="s">
        <v>139</v>
      </c>
      <c r="E173" s="235" t="s">
        <v>21</v>
      </c>
      <c r="F173" s="236" t="s">
        <v>587</v>
      </c>
      <c r="G173" s="233"/>
      <c r="H173" s="237">
        <v>0.54000000000000004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AT173" s="243" t="s">
        <v>139</v>
      </c>
      <c r="AU173" s="243" t="s">
        <v>84</v>
      </c>
      <c r="AV173" s="11" t="s">
        <v>84</v>
      </c>
      <c r="AW173" s="11" t="s">
        <v>37</v>
      </c>
      <c r="AX173" s="11" t="s">
        <v>74</v>
      </c>
      <c r="AY173" s="243" t="s">
        <v>130</v>
      </c>
    </row>
    <row r="174" s="12" customFormat="1">
      <c r="B174" s="244"/>
      <c r="C174" s="245"/>
      <c r="D174" s="234" t="s">
        <v>139</v>
      </c>
      <c r="E174" s="246" t="s">
        <v>21</v>
      </c>
      <c r="F174" s="247" t="s">
        <v>141</v>
      </c>
      <c r="G174" s="245"/>
      <c r="H174" s="248">
        <v>0.54000000000000004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AT174" s="254" t="s">
        <v>139</v>
      </c>
      <c r="AU174" s="254" t="s">
        <v>84</v>
      </c>
      <c r="AV174" s="12" t="s">
        <v>137</v>
      </c>
      <c r="AW174" s="12" t="s">
        <v>37</v>
      </c>
      <c r="AX174" s="12" t="s">
        <v>82</v>
      </c>
      <c r="AY174" s="254" t="s">
        <v>130</v>
      </c>
    </row>
    <row r="175" s="1" customFormat="1" ht="22.8" customHeight="1">
      <c r="B175" s="45"/>
      <c r="C175" s="220" t="s">
        <v>482</v>
      </c>
      <c r="D175" s="220" t="s">
        <v>133</v>
      </c>
      <c r="E175" s="221" t="s">
        <v>588</v>
      </c>
      <c r="F175" s="222" t="s">
        <v>589</v>
      </c>
      <c r="G175" s="223" t="s">
        <v>136</v>
      </c>
      <c r="H175" s="224">
        <v>1.98</v>
      </c>
      <c r="I175" s="225"/>
      <c r="J175" s="226">
        <f>ROUND(I175*H175,2)</f>
        <v>0</v>
      </c>
      <c r="K175" s="222" t="s">
        <v>144</v>
      </c>
      <c r="L175" s="71"/>
      <c r="M175" s="227" t="s">
        <v>21</v>
      </c>
      <c r="N175" s="228" t="s">
        <v>45</v>
      </c>
      <c r="O175" s="46"/>
      <c r="P175" s="229">
        <f>O175*H175</f>
        <v>0</v>
      </c>
      <c r="Q175" s="229">
        <v>0.0063899999999999998</v>
      </c>
      <c r="R175" s="229">
        <f>Q175*H175</f>
        <v>0.012652199999999999</v>
      </c>
      <c r="S175" s="229">
        <v>0</v>
      </c>
      <c r="T175" s="230">
        <f>S175*H175</f>
        <v>0</v>
      </c>
      <c r="AR175" s="23" t="s">
        <v>137</v>
      </c>
      <c r="AT175" s="23" t="s">
        <v>133</v>
      </c>
      <c r="AU175" s="23" t="s">
        <v>84</v>
      </c>
      <c r="AY175" s="23" t="s">
        <v>130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23" t="s">
        <v>82</v>
      </c>
      <c r="BK175" s="231">
        <f>ROUND(I175*H175,2)</f>
        <v>0</v>
      </c>
      <c r="BL175" s="23" t="s">
        <v>137</v>
      </c>
      <c r="BM175" s="23" t="s">
        <v>590</v>
      </c>
    </row>
    <row r="176" s="11" customFormat="1">
      <c r="B176" s="232"/>
      <c r="C176" s="233"/>
      <c r="D176" s="234" t="s">
        <v>139</v>
      </c>
      <c r="E176" s="235" t="s">
        <v>21</v>
      </c>
      <c r="F176" s="236" t="s">
        <v>591</v>
      </c>
      <c r="G176" s="233"/>
      <c r="H176" s="237">
        <v>1.98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139</v>
      </c>
      <c r="AU176" s="243" t="s">
        <v>84</v>
      </c>
      <c r="AV176" s="11" t="s">
        <v>84</v>
      </c>
      <c r="AW176" s="11" t="s">
        <v>37</v>
      </c>
      <c r="AX176" s="11" t="s">
        <v>74</v>
      </c>
      <c r="AY176" s="243" t="s">
        <v>130</v>
      </c>
    </row>
    <row r="177" s="12" customFormat="1">
      <c r="B177" s="244"/>
      <c r="C177" s="245"/>
      <c r="D177" s="234" t="s">
        <v>139</v>
      </c>
      <c r="E177" s="246" t="s">
        <v>21</v>
      </c>
      <c r="F177" s="247" t="s">
        <v>141</v>
      </c>
      <c r="G177" s="245"/>
      <c r="H177" s="248">
        <v>1.98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AT177" s="254" t="s">
        <v>139</v>
      </c>
      <c r="AU177" s="254" t="s">
        <v>84</v>
      </c>
      <c r="AV177" s="12" t="s">
        <v>137</v>
      </c>
      <c r="AW177" s="12" t="s">
        <v>37</v>
      </c>
      <c r="AX177" s="12" t="s">
        <v>82</v>
      </c>
      <c r="AY177" s="254" t="s">
        <v>130</v>
      </c>
    </row>
    <row r="178" s="10" customFormat="1" ht="29.88" customHeight="1">
      <c r="B178" s="204"/>
      <c r="C178" s="205"/>
      <c r="D178" s="206" t="s">
        <v>73</v>
      </c>
      <c r="E178" s="218" t="s">
        <v>224</v>
      </c>
      <c r="F178" s="218" t="s">
        <v>225</v>
      </c>
      <c r="G178" s="205"/>
      <c r="H178" s="205"/>
      <c r="I178" s="208"/>
      <c r="J178" s="219">
        <f>BK178</f>
        <v>0</v>
      </c>
      <c r="K178" s="205"/>
      <c r="L178" s="210"/>
      <c r="M178" s="211"/>
      <c r="N178" s="212"/>
      <c r="O178" s="212"/>
      <c r="P178" s="213">
        <f>SUM(P179:P205)</f>
        <v>0</v>
      </c>
      <c r="Q178" s="212"/>
      <c r="R178" s="213">
        <f>SUM(R179:R205)</f>
        <v>208.732</v>
      </c>
      <c r="S178" s="212"/>
      <c r="T178" s="214">
        <f>SUM(T179:T205)</f>
        <v>0</v>
      </c>
      <c r="AR178" s="215" t="s">
        <v>82</v>
      </c>
      <c r="AT178" s="216" t="s">
        <v>73</v>
      </c>
      <c r="AU178" s="216" t="s">
        <v>82</v>
      </c>
      <c r="AY178" s="215" t="s">
        <v>130</v>
      </c>
      <c r="BK178" s="217">
        <f>SUM(BK179:BK205)</f>
        <v>0</v>
      </c>
    </row>
    <row r="179" s="1" customFormat="1" ht="57" customHeight="1">
      <c r="B179" s="45"/>
      <c r="C179" s="220" t="s">
        <v>238</v>
      </c>
      <c r="D179" s="220" t="s">
        <v>133</v>
      </c>
      <c r="E179" s="221" t="s">
        <v>592</v>
      </c>
      <c r="F179" s="222" t="s">
        <v>593</v>
      </c>
      <c r="G179" s="223" t="s">
        <v>136</v>
      </c>
      <c r="H179" s="224">
        <v>3216.5599999999999</v>
      </c>
      <c r="I179" s="225"/>
      <c r="J179" s="226">
        <f>ROUND(I179*H179,2)</f>
        <v>0</v>
      </c>
      <c r="K179" s="222" t="s">
        <v>144</v>
      </c>
      <c r="L179" s="71"/>
      <c r="M179" s="227" t="s">
        <v>21</v>
      </c>
      <c r="N179" s="228" t="s">
        <v>45</v>
      </c>
      <c r="O179" s="46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AR179" s="23" t="s">
        <v>137</v>
      </c>
      <c r="AT179" s="23" t="s">
        <v>133</v>
      </c>
      <c r="AU179" s="23" t="s">
        <v>84</v>
      </c>
      <c r="AY179" s="23" t="s">
        <v>130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23" t="s">
        <v>82</v>
      </c>
      <c r="BK179" s="231">
        <f>ROUND(I179*H179,2)</f>
        <v>0</v>
      </c>
      <c r="BL179" s="23" t="s">
        <v>137</v>
      </c>
      <c r="BM179" s="23" t="s">
        <v>594</v>
      </c>
    </row>
    <row r="180" s="11" customFormat="1">
      <c r="B180" s="232"/>
      <c r="C180" s="233"/>
      <c r="D180" s="234" t="s">
        <v>139</v>
      </c>
      <c r="E180" s="235" t="s">
        <v>21</v>
      </c>
      <c r="F180" s="236" t="s">
        <v>595</v>
      </c>
      <c r="G180" s="233"/>
      <c r="H180" s="237">
        <v>3216.5599999999999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AT180" s="243" t="s">
        <v>139</v>
      </c>
      <c r="AU180" s="243" t="s">
        <v>84</v>
      </c>
      <c r="AV180" s="11" t="s">
        <v>84</v>
      </c>
      <c r="AW180" s="11" t="s">
        <v>37</v>
      </c>
      <c r="AX180" s="11" t="s">
        <v>74</v>
      </c>
      <c r="AY180" s="243" t="s">
        <v>130</v>
      </c>
    </row>
    <row r="181" s="12" customFormat="1">
      <c r="B181" s="244"/>
      <c r="C181" s="245"/>
      <c r="D181" s="234" t="s">
        <v>139</v>
      </c>
      <c r="E181" s="246" t="s">
        <v>21</v>
      </c>
      <c r="F181" s="247" t="s">
        <v>141</v>
      </c>
      <c r="G181" s="245"/>
      <c r="H181" s="248">
        <v>3216.5599999999999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AT181" s="254" t="s">
        <v>139</v>
      </c>
      <c r="AU181" s="254" t="s">
        <v>84</v>
      </c>
      <c r="AV181" s="12" t="s">
        <v>137</v>
      </c>
      <c r="AW181" s="12" t="s">
        <v>37</v>
      </c>
      <c r="AX181" s="12" t="s">
        <v>82</v>
      </c>
      <c r="AY181" s="254" t="s">
        <v>130</v>
      </c>
    </row>
    <row r="182" s="1" customFormat="1" ht="22.8" customHeight="1">
      <c r="B182" s="45"/>
      <c r="C182" s="255" t="s">
        <v>432</v>
      </c>
      <c r="D182" s="255" t="s">
        <v>172</v>
      </c>
      <c r="E182" s="256" t="s">
        <v>596</v>
      </c>
      <c r="F182" s="257" t="s">
        <v>597</v>
      </c>
      <c r="G182" s="258" t="s">
        <v>246</v>
      </c>
      <c r="H182" s="259">
        <v>25.731999999999999</v>
      </c>
      <c r="I182" s="260"/>
      <c r="J182" s="261">
        <f>ROUND(I182*H182,2)</f>
        <v>0</v>
      </c>
      <c r="K182" s="257" t="s">
        <v>144</v>
      </c>
      <c r="L182" s="262"/>
      <c r="M182" s="263" t="s">
        <v>21</v>
      </c>
      <c r="N182" s="264" t="s">
        <v>45</v>
      </c>
      <c r="O182" s="46"/>
      <c r="P182" s="229">
        <f>O182*H182</f>
        <v>0</v>
      </c>
      <c r="Q182" s="229">
        <v>1</v>
      </c>
      <c r="R182" s="229">
        <f>Q182*H182</f>
        <v>25.731999999999999</v>
      </c>
      <c r="S182" s="229">
        <v>0</v>
      </c>
      <c r="T182" s="230">
        <f>S182*H182</f>
        <v>0</v>
      </c>
      <c r="AR182" s="23" t="s">
        <v>176</v>
      </c>
      <c r="AT182" s="23" t="s">
        <v>172</v>
      </c>
      <c r="AU182" s="23" t="s">
        <v>84</v>
      </c>
      <c r="AY182" s="23" t="s">
        <v>130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23" t="s">
        <v>82</v>
      </c>
      <c r="BK182" s="231">
        <f>ROUND(I182*H182,2)</f>
        <v>0</v>
      </c>
      <c r="BL182" s="23" t="s">
        <v>137</v>
      </c>
      <c r="BM182" s="23" t="s">
        <v>598</v>
      </c>
    </row>
    <row r="183" s="1" customFormat="1" ht="22.8" customHeight="1">
      <c r="B183" s="45"/>
      <c r="C183" s="220" t="s">
        <v>215</v>
      </c>
      <c r="D183" s="220" t="s">
        <v>133</v>
      </c>
      <c r="E183" s="221" t="s">
        <v>599</v>
      </c>
      <c r="F183" s="222" t="s">
        <v>600</v>
      </c>
      <c r="G183" s="223" t="s">
        <v>136</v>
      </c>
      <c r="H183" s="224">
        <v>3417.5949999999998</v>
      </c>
      <c r="I183" s="225"/>
      <c r="J183" s="226">
        <f>ROUND(I183*H183,2)</f>
        <v>0</v>
      </c>
      <c r="K183" s="222" t="s">
        <v>144</v>
      </c>
      <c r="L183" s="71"/>
      <c r="M183" s="227" t="s">
        <v>21</v>
      </c>
      <c r="N183" s="228" t="s">
        <v>45</v>
      </c>
      <c r="O183" s="46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AR183" s="23" t="s">
        <v>137</v>
      </c>
      <c r="AT183" s="23" t="s">
        <v>133</v>
      </c>
      <c r="AU183" s="23" t="s">
        <v>84</v>
      </c>
      <c r="AY183" s="23" t="s">
        <v>130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23" t="s">
        <v>82</v>
      </c>
      <c r="BK183" s="231">
        <f>ROUND(I183*H183,2)</f>
        <v>0</v>
      </c>
      <c r="BL183" s="23" t="s">
        <v>137</v>
      </c>
      <c r="BM183" s="23" t="s">
        <v>601</v>
      </c>
    </row>
    <row r="184" s="11" customFormat="1">
      <c r="B184" s="232"/>
      <c r="C184" s="233"/>
      <c r="D184" s="234" t="s">
        <v>139</v>
      </c>
      <c r="E184" s="235" t="s">
        <v>21</v>
      </c>
      <c r="F184" s="236" t="s">
        <v>602</v>
      </c>
      <c r="G184" s="233"/>
      <c r="H184" s="237">
        <v>3417.5949999999998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AT184" s="243" t="s">
        <v>139</v>
      </c>
      <c r="AU184" s="243" t="s">
        <v>84</v>
      </c>
      <c r="AV184" s="11" t="s">
        <v>84</v>
      </c>
      <c r="AW184" s="11" t="s">
        <v>37</v>
      </c>
      <c r="AX184" s="11" t="s">
        <v>74</v>
      </c>
      <c r="AY184" s="243" t="s">
        <v>130</v>
      </c>
    </row>
    <row r="185" s="12" customFormat="1">
      <c r="B185" s="244"/>
      <c r="C185" s="245"/>
      <c r="D185" s="234" t="s">
        <v>139</v>
      </c>
      <c r="E185" s="246" t="s">
        <v>21</v>
      </c>
      <c r="F185" s="247" t="s">
        <v>141</v>
      </c>
      <c r="G185" s="245"/>
      <c r="H185" s="248">
        <v>3417.5949999999998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AT185" s="254" t="s">
        <v>139</v>
      </c>
      <c r="AU185" s="254" t="s">
        <v>84</v>
      </c>
      <c r="AV185" s="12" t="s">
        <v>137</v>
      </c>
      <c r="AW185" s="12" t="s">
        <v>37</v>
      </c>
      <c r="AX185" s="12" t="s">
        <v>82</v>
      </c>
      <c r="AY185" s="254" t="s">
        <v>130</v>
      </c>
    </row>
    <row r="186" s="1" customFormat="1" ht="22.8" customHeight="1">
      <c r="B186" s="45"/>
      <c r="C186" s="220" t="s">
        <v>603</v>
      </c>
      <c r="D186" s="220" t="s">
        <v>133</v>
      </c>
      <c r="E186" s="221" t="s">
        <v>604</v>
      </c>
      <c r="F186" s="222" t="s">
        <v>605</v>
      </c>
      <c r="G186" s="223" t="s">
        <v>136</v>
      </c>
      <c r="H186" s="224">
        <v>3015.5250000000001</v>
      </c>
      <c r="I186" s="225"/>
      <c r="J186" s="226">
        <f>ROUND(I186*H186,2)</f>
        <v>0</v>
      </c>
      <c r="K186" s="222" t="s">
        <v>21</v>
      </c>
      <c r="L186" s="71"/>
      <c r="M186" s="227" t="s">
        <v>21</v>
      </c>
      <c r="N186" s="228" t="s">
        <v>45</v>
      </c>
      <c r="O186" s="46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AR186" s="23" t="s">
        <v>137</v>
      </c>
      <c r="AT186" s="23" t="s">
        <v>133</v>
      </c>
      <c r="AU186" s="23" t="s">
        <v>84</v>
      </c>
      <c r="AY186" s="23" t="s">
        <v>130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23" t="s">
        <v>82</v>
      </c>
      <c r="BK186" s="231">
        <f>ROUND(I186*H186,2)</f>
        <v>0</v>
      </c>
      <c r="BL186" s="23" t="s">
        <v>137</v>
      </c>
      <c r="BM186" s="23" t="s">
        <v>606</v>
      </c>
    </row>
    <row r="187" s="11" customFormat="1">
      <c r="B187" s="232"/>
      <c r="C187" s="233"/>
      <c r="D187" s="234" t="s">
        <v>139</v>
      </c>
      <c r="E187" s="235" t="s">
        <v>21</v>
      </c>
      <c r="F187" s="236" t="s">
        <v>607</v>
      </c>
      <c r="G187" s="233"/>
      <c r="H187" s="237">
        <v>3015.5250000000001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AT187" s="243" t="s">
        <v>139</v>
      </c>
      <c r="AU187" s="243" t="s">
        <v>84</v>
      </c>
      <c r="AV187" s="11" t="s">
        <v>84</v>
      </c>
      <c r="AW187" s="11" t="s">
        <v>37</v>
      </c>
      <c r="AX187" s="11" t="s">
        <v>74</v>
      </c>
      <c r="AY187" s="243" t="s">
        <v>130</v>
      </c>
    </row>
    <row r="188" s="12" customFormat="1">
      <c r="B188" s="244"/>
      <c r="C188" s="245"/>
      <c r="D188" s="234" t="s">
        <v>139</v>
      </c>
      <c r="E188" s="246" t="s">
        <v>21</v>
      </c>
      <c r="F188" s="247" t="s">
        <v>141</v>
      </c>
      <c r="G188" s="245"/>
      <c r="H188" s="248">
        <v>3015.5250000000001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AT188" s="254" t="s">
        <v>139</v>
      </c>
      <c r="AU188" s="254" t="s">
        <v>84</v>
      </c>
      <c r="AV188" s="12" t="s">
        <v>137</v>
      </c>
      <c r="AW188" s="12" t="s">
        <v>37</v>
      </c>
      <c r="AX188" s="12" t="s">
        <v>82</v>
      </c>
      <c r="AY188" s="254" t="s">
        <v>130</v>
      </c>
    </row>
    <row r="189" s="1" customFormat="1" ht="14.4" customHeight="1">
      <c r="B189" s="45"/>
      <c r="C189" s="220" t="s">
        <v>132</v>
      </c>
      <c r="D189" s="220" t="s">
        <v>133</v>
      </c>
      <c r="E189" s="221" t="s">
        <v>239</v>
      </c>
      <c r="F189" s="222" t="s">
        <v>240</v>
      </c>
      <c r="G189" s="223" t="s">
        <v>160</v>
      </c>
      <c r="H189" s="224">
        <v>91.5</v>
      </c>
      <c r="I189" s="225"/>
      <c r="J189" s="226">
        <f>ROUND(I189*H189,2)</f>
        <v>0</v>
      </c>
      <c r="K189" s="222" t="s">
        <v>144</v>
      </c>
      <c r="L189" s="71"/>
      <c r="M189" s="227" t="s">
        <v>21</v>
      </c>
      <c r="N189" s="228" t="s">
        <v>45</v>
      </c>
      <c r="O189" s="46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AR189" s="23" t="s">
        <v>137</v>
      </c>
      <c r="AT189" s="23" t="s">
        <v>133</v>
      </c>
      <c r="AU189" s="23" t="s">
        <v>84</v>
      </c>
      <c r="AY189" s="23" t="s">
        <v>130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23" t="s">
        <v>82</v>
      </c>
      <c r="BK189" s="231">
        <f>ROUND(I189*H189,2)</f>
        <v>0</v>
      </c>
      <c r="BL189" s="23" t="s">
        <v>137</v>
      </c>
      <c r="BM189" s="23" t="s">
        <v>608</v>
      </c>
    </row>
    <row r="190" s="11" customFormat="1">
      <c r="B190" s="232"/>
      <c r="C190" s="233"/>
      <c r="D190" s="234" t="s">
        <v>139</v>
      </c>
      <c r="E190" s="235" t="s">
        <v>21</v>
      </c>
      <c r="F190" s="236" t="s">
        <v>609</v>
      </c>
      <c r="G190" s="233"/>
      <c r="H190" s="237">
        <v>91.5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AT190" s="243" t="s">
        <v>139</v>
      </c>
      <c r="AU190" s="243" t="s">
        <v>84</v>
      </c>
      <c r="AV190" s="11" t="s">
        <v>84</v>
      </c>
      <c r="AW190" s="11" t="s">
        <v>37</v>
      </c>
      <c r="AX190" s="11" t="s">
        <v>74</v>
      </c>
      <c r="AY190" s="243" t="s">
        <v>130</v>
      </c>
    </row>
    <row r="191" s="12" customFormat="1">
      <c r="B191" s="244"/>
      <c r="C191" s="245"/>
      <c r="D191" s="234" t="s">
        <v>139</v>
      </c>
      <c r="E191" s="246" t="s">
        <v>21</v>
      </c>
      <c r="F191" s="247" t="s">
        <v>141</v>
      </c>
      <c r="G191" s="245"/>
      <c r="H191" s="248">
        <v>91.5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AT191" s="254" t="s">
        <v>139</v>
      </c>
      <c r="AU191" s="254" t="s">
        <v>84</v>
      </c>
      <c r="AV191" s="12" t="s">
        <v>137</v>
      </c>
      <c r="AW191" s="12" t="s">
        <v>37</v>
      </c>
      <c r="AX191" s="12" t="s">
        <v>82</v>
      </c>
      <c r="AY191" s="254" t="s">
        <v>130</v>
      </c>
    </row>
    <row r="192" s="1" customFormat="1" ht="14.4" customHeight="1">
      <c r="B192" s="45"/>
      <c r="C192" s="255" t="s">
        <v>610</v>
      </c>
      <c r="D192" s="255" t="s">
        <v>172</v>
      </c>
      <c r="E192" s="256" t="s">
        <v>244</v>
      </c>
      <c r="F192" s="257" t="s">
        <v>245</v>
      </c>
      <c r="G192" s="258" t="s">
        <v>246</v>
      </c>
      <c r="H192" s="259">
        <v>183</v>
      </c>
      <c r="I192" s="260"/>
      <c r="J192" s="261">
        <f>ROUND(I192*H192,2)</f>
        <v>0</v>
      </c>
      <c r="K192" s="257" t="s">
        <v>144</v>
      </c>
      <c r="L192" s="262"/>
      <c r="M192" s="263" t="s">
        <v>21</v>
      </c>
      <c r="N192" s="264" t="s">
        <v>45</v>
      </c>
      <c r="O192" s="46"/>
      <c r="P192" s="229">
        <f>O192*H192</f>
        <v>0</v>
      </c>
      <c r="Q192" s="229">
        <v>1</v>
      </c>
      <c r="R192" s="229">
        <f>Q192*H192</f>
        <v>183</v>
      </c>
      <c r="S192" s="229">
        <v>0</v>
      </c>
      <c r="T192" s="230">
        <f>S192*H192</f>
        <v>0</v>
      </c>
      <c r="AR192" s="23" t="s">
        <v>176</v>
      </c>
      <c r="AT192" s="23" t="s">
        <v>172</v>
      </c>
      <c r="AU192" s="23" t="s">
        <v>84</v>
      </c>
      <c r="AY192" s="23" t="s">
        <v>130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23" t="s">
        <v>82</v>
      </c>
      <c r="BK192" s="231">
        <f>ROUND(I192*H192,2)</f>
        <v>0</v>
      </c>
      <c r="BL192" s="23" t="s">
        <v>137</v>
      </c>
      <c r="BM192" s="23" t="s">
        <v>611</v>
      </c>
    </row>
    <row r="193" s="11" customFormat="1">
      <c r="B193" s="232"/>
      <c r="C193" s="233"/>
      <c r="D193" s="234" t="s">
        <v>139</v>
      </c>
      <c r="E193" s="235" t="s">
        <v>21</v>
      </c>
      <c r="F193" s="236" t="s">
        <v>612</v>
      </c>
      <c r="G193" s="233"/>
      <c r="H193" s="237">
        <v>183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AT193" s="243" t="s">
        <v>139</v>
      </c>
      <c r="AU193" s="243" t="s">
        <v>84</v>
      </c>
      <c r="AV193" s="11" t="s">
        <v>84</v>
      </c>
      <c r="AW193" s="11" t="s">
        <v>37</v>
      </c>
      <c r="AX193" s="11" t="s">
        <v>74</v>
      </c>
      <c r="AY193" s="243" t="s">
        <v>130</v>
      </c>
    </row>
    <row r="194" s="12" customFormat="1">
      <c r="B194" s="244"/>
      <c r="C194" s="245"/>
      <c r="D194" s="234" t="s">
        <v>139</v>
      </c>
      <c r="E194" s="246" t="s">
        <v>21</v>
      </c>
      <c r="F194" s="247" t="s">
        <v>141</v>
      </c>
      <c r="G194" s="245"/>
      <c r="H194" s="248">
        <v>183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AT194" s="254" t="s">
        <v>139</v>
      </c>
      <c r="AU194" s="254" t="s">
        <v>84</v>
      </c>
      <c r="AV194" s="12" t="s">
        <v>137</v>
      </c>
      <c r="AW194" s="12" t="s">
        <v>37</v>
      </c>
      <c r="AX194" s="12" t="s">
        <v>82</v>
      </c>
      <c r="AY194" s="254" t="s">
        <v>130</v>
      </c>
    </row>
    <row r="195" s="1" customFormat="1" ht="22.8" customHeight="1">
      <c r="B195" s="45"/>
      <c r="C195" s="220" t="s">
        <v>613</v>
      </c>
      <c r="D195" s="220" t="s">
        <v>133</v>
      </c>
      <c r="E195" s="221" t="s">
        <v>614</v>
      </c>
      <c r="F195" s="222" t="s">
        <v>615</v>
      </c>
      <c r="G195" s="223" t="s">
        <v>136</v>
      </c>
      <c r="H195" s="224">
        <v>3216.5599999999999</v>
      </c>
      <c r="I195" s="225"/>
      <c r="J195" s="226">
        <f>ROUND(I195*H195,2)</f>
        <v>0</v>
      </c>
      <c r="K195" s="222" t="s">
        <v>144</v>
      </c>
      <c r="L195" s="71"/>
      <c r="M195" s="227" t="s">
        <v>21</v>
      </c>
      <c r="N195" s="228" t="s">
        <v>45</v>
      </c>
      <c r="O195" s="46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AR195" s="23" t="s">
        <v>137</v>
      </c>
      <c r="AT195" s="23" t="s">
        <v>133</v>
      </c>
      <c r="AU195" s="23" t="s">
        <v>84</v>
      </c>
      <c r="AY195" s="23" t="s">
        <v>130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23" t="s">
        <v>82</v>
      </c>
      <c r="BK195" s="231">
        <f>ROUND(I195*H195,2)</f>
        <v>0</v>
      </c>
      <c r="BL195" s="23" t="s">
        <v>137</v>
      </c>
      <c r="BM195" s="23" t="s">
        <v>616</v>
      </c>
    </row>
    <row r="196" s="11" customFormat="1">
      <c r="B196" s="232"/>
      <c r="C196" s="233"/>
      <c r="D196" s="234" t="s">
        <v>139</v>
      </c>
      <c r="E196" s="235" t="s">
        <v>21</v>
      </c>
      <c r="F196" s="236" t="s">
        <v>595</v>
      </c>
      <c r="G196" s="233"/>
      <c r="H196" s="237">
        <v>3216.5599999999999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139</v>
      </c>
      <c r="AU196" s="243" t="s">
        <v>84</v>
      </c>
      <c r="AV196" s="11" t="s">
        <v>84</v>
      </c>
      <c r="AW196" s="11" t="s">
        <v>37</v>
      </c>
      <c r="AX196" s="11" t="s">
        <v>74</v>
      </c>
      <c r="AY196" s="243" t="s">
        <v>130</v>
      </c>
    </row>
    <row r="197" s="12" customFormat="1">
      <c r="B197" s="244"/>
      <c r="C197" s="245"/>
      <c r="D197" s="234" t="s">
        <v>139</v>
      </c>
      <c r="E197" s="246" t="s">
        <v>21</v>
      </c>
      <c r="F197" s="247" t="s">
        <v>141</v>
      </c>
      <c r="G197" s="245"/>
      <c r="H197" s="248">
        <v>3216.5599999999999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AT197" s="254" t="s">
        <v>139</v>
      </c>
      <c r="AU197" s="254" t="s">
        <v>84</v>
      </c>
      <c r="AV197" s="12" t="s">
        <v>137</v>
      </c>
      <c r="AW197" s="12" t="s">
        <v>37</v>
      </c>
      <c r="AX197" s="12" t="s">
        <v>82</v>
      </c>
      <c r="AY197" s="254" t="s">
        <v>130</v>
      </c>
    </row>
    <row r="198" s="1" customFormat="1" ht="22.8" customHeight="1">
      <c r="B198" s="45"/>
      <c r="C198" s="220" t="s">
        <v>207</v>
      </c>
      <c r="D198" s="220" t="s">
        <v>133</v>
      </c>
      <c r="E198" s="221" t="s">
        <v>617</v>
      </c>
      <c r="F198" s="222" t="s">
        <v>618</v>
      </c>
      <c r="G198" s="223" t="s">
        <v>136</v>
      </c>
      <c r="H198" s="224">
        <v>2814.4899999999998</v>
      </c>
      <c r="I198" s="225"/>
      <c r="J198" s="226">
        <f>ROUND(I198*H198,2)</f>
        <v>0</v>
      </c>
      <c r="K198" s="222" t="s">
        <v>144</v>
      </c>
      <c r="L198" s="71"/>
      <c r="M198" s="227" t="s">
        <v>21</v>
      </c>
      <c r="N198" s="228" t="s">
        <v>45</v>
      </c>
      <c r="O198" s="46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AR198" s="23" t="s">
        <v>137</v>
      </c>
      <c r="AT198" s="23" t="s">
        <v>133</v>
      </c>
      <c r="AU198" s="23" t="s">
        <v>84</v>
      </c>
      <c r="AY198" s="23" t="s">
        <v>130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23" t="s">
        <v>82</v>
      </c>
      <c r="BK198" s="231">
        <f>ROUND(I198*H198,2)</f>
        <v>0</v>
      </c>
      <c r="BL198" s="23" t="s">
        <v>137</v>
      </c>
      <c r="BM198" s="23" t="s">
        <v>619</v>
      </c>
    </row>
    <row r="199" s="1" customFormat="1" ht="22.8" customHeight="1">
      <c r="B199" s="45"/>
      <c r="C199" s="220" t="s">
        <v>620</v>
      </c>
      <c r="D199" s="220" t="s">
        <v>133</v>
      </c>
      <c r="E199" s="221" t="s">
        <v>250</v>
      </c>
      <c r="F199" s="222" t="s">
        <v>621</v>
      </c>
      <c r="G199" s="223" t="s">
        <v>136</v>
      </c>
      <c r="H199" s="224">
        <v>2814.4899999999998</v>
      </c>
      <c r="I199" s="225"/>
      <c r="J199" s="226">
        <f>ROUND(I199*H199,2)</f>
        <v>0</v>
      </c>
      <c r="K199" s="222" t="s">
        <v>144</v>
      </c>
      <c r="L199" s="71"/>
      <c r="M199" s="227" t="s">
        <v>21</v>
      </c>
      <c r="N199" s="228" t="s">
        <v>45</v>
      </c>
      <c r="O199" s="46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AR199" s="23" t="s">
        <v>137</v>
      </c>
      <c r="AT199" s="23" t="s">
        <v>133</v>
      </c>
      <c r="AU199" s="23" t="s">
        <v>84</v>
      </c>
      <c r="AY199" s="23" t="s">
        <v>130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23" t="s">
        <v>82</v>
      </c>
      <c r="BK199" s="231">
        <f>ROUND(I199*H199,2)</f>
        <v>0</v>
      </c>
      <c r="BL199" s="23" t="s">
        <v>137</v>
      </c>
      <c r="BM199" s="23" t="s">
        <v>622</v>
      </c>
    </row>
    <row r="200" s="11" customFormat="1">
      <c r="B200" s="232"/>
      <c r="C200" s="233"/>
      <c r="D200" s="234" t="s">
        <v>139</v>
      </c>
      <c r="E200" s="235" t="s">
        <v>21</v>
      </c>
      <c r="F200" s="236" t="s">
        <v>623</v>
      </c>
      <c r="G200" s="233"/>
      <c r="H200" s="237">
        <v>2814.4899999999998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AT200" s="243" t="s">
        <v>139</v>
      </c>
      <c r="AU200" s="243" t="s">
        <v>84</v>
      </c>
      <c r="AV200" s="11" t="s">
        <v>84</v>
      </c>
      <c r="AW200" s="11" t="s">
        <v>37</v>
      </c>
      <c r="AX200" s="11" t="s">
        <v>74</v>
      </c>
      <c r="AY200" s="243" t="s">
        <v>130</v>
      </c>
    </row>
    <row r="201" s="12" customFormat="1">
      <c r="B201" s="244"/>
      <c r="C201" s="245"/>
      <c r="D201" s="234" t="s">
        <v>139</v>
      </c>
      <c r="E201" s="246" t="s">
        <v>21</v>
      </c>
      <c r="F201" s="247" t="s">
        <v>141</v>
      </c>
      <c r="G201" s="245"/>
      <c r="H201" s="248">
        <v>2814.4899999999998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AT201" s="254" t="s">
        <v>139</v>
      </c>
      <c r="AU201" s="254" t="s">
        <v>84</v>
      </c>
      <c r="AV201" s="12" t="s">
        <v>137</v>
      </c>
      <c r="AW201" s="12" t="s">
        <v>37</v>
      </c>
      <c r="AX201" s="12" t="s">
        <v>82</v>
      </c>
      <c r="AY201" s="254" t="s">
        <v>130</v>
      </c>
    </row>
    <row r="202" s="1" customFormat="1" ht="22.8" customHeight="1">
      <c r="B202" s="45"/>
      <c r="C202" s="220" t="s">
        <v>405</v>
      </c>
      <c r="D202" s="220" t="s">
        <v>133</v>
      </c>
      <c r="E202" s="221" t="s">
        <v>260</v>
      </c>
      <c r="F202" s="222" t="s">
        <v>261</v>
      </c>
      <c r="G202" s="223" t="s">
        <v>136</v>
      </c>
      <c r="H202" s="224">
        <v>2720</v>
      </c>
      <c r="I202" s="225"/>
      <c r="J202" s="226">
        <f>ROUND(I202*H202,2)</f>
        <v>0</v>
      </c>
      <c r="K202" s="222" t="s">
        <v>21</v>
      </c>
      <c r="L202" s="71"/>
      <c r="M202" s="227" t="s">
        <v>21</v>
      </c>
      <c r="N202" s="228" t="s">
        <v>45</v>
      </c>
      <c r="O202" s="46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AR202" s="23" t="s">
        <v>137</v>
      </c>
      <c r="AT202" s="23" t="s">
        <v>133</v>
      </c>
      <c r="AU202" s="23" t="s">
        <v>84</v>
      </c>
      <c r="AY202" s="23" t="s">
        <v>130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23" t="s">
        <v>82</v>
      </c>
      <c r="BK202" s="231">
        <f>ROUND(I202*H202,2)</f>
        <v>0</v>
      </c>
      <c r="BL202" s="23" t="s">
        <v>137</v>
      </c>
      <c r="BM202" s="23" t="s">
        <v>624</v>
      </c>
    </row>
    <row r="203" s="1" customFormat="1" ht="22.8" customHeight="1">
      <c r="B203" s="45"/>
      <c r="C203" s="220" t="s">
        <v>409</v>
      </c>
      <c r="D203" s="220" t="s">
        <v>133</v>
      </c>
      <c r="E203" s="221" t="s">
        <v>625</v>
      </c>
      <c r="F203" s="222" t="s">
        <v>626</v>
      </c>
      <c r="G203" s="223" t="s">
        <v>136</v>
      </c>
      <c r="H203" s="224">
        <v>2814.4899999999998</v>
      </c>
      <c r="I203" s="225"/>
      <c r="J203" s="226">
        <f>ROUND(I203*H203,2)</f>
        <v>0</v>
      </c>
      <c r="K203" s="222" t="s">
        <v>21</v>
      </c>
      <c r="L203" s="71"/>
      <c r="M203" s="227" t="s">
        <v>21</v>
      </c>
      <c r="N203" s="228" t="s">
        <v>45</v>
      </c>
      <c r="O203" s="46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AR203" s="23" t="s">
        <v>137</v>
      </c>
      <c r="AT203" s="23" t="s">
        <v>133</v>
      </c>
      <c r="AU203" s="23" t="s">
        <v>84</v>
      </c>
      <c r="AY203" s="23" t="s">
        <v>130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23" t="s">
        <v>82</v>
      </c>
      <c r="BK203" s="231">
        <f>ROUND(I203*H203,2)</f>
        <v>0</v>
      </c>
      <c r="BL203" s="23" t="s">
        <v>137</v>
      </c>
      <c r="BM203" s="23" t="s">
        <v>627</v>
      </c>
    </row>
    <row r="204" s="11" customFormat="1">
      <c r="B204" s="232"/>
      <c r="C204" s="233"/>
      <c r="D204" s="234" t="s">
        <v>139</v>
      </c>
      <c r="E204" s="235" t="s">
        <v>21</v>
      </c>
      <c r="F204" s="236" t="s">
        <v>623</v>
      </c>
      <c r="G204" s="233"/>
      <c r="H204" s="237">
        <v>2814.4899999999998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AT204" s="243" t="s">
        <v>139</v>
      </c>
      <c r="AU204" s="243" t="s">
        <v>84</v>
      </c>
      <c r="AV204" s="11" t="s">
        <v>84</v>
      </c>
      <c r="AW204" s="11" t="s">
        <v>37</v>
      </c>
      <c r="AX204" s="11" t="s">
        <v>74</v>
      </c>
      <c r="AY204" s="243" t="s">
        <v>130</v>
      </c>
    </row>
    <row r="205" s="12" customFormat="1">
      <c r="B205" s="244"/>
      <c r="C205" s="245"/>
      <c r="D205" s="234" t="s">
        <v>139</v>
      </c>
      <c r="E205" s="246" t="s">
        <v>21</v>
      </c>
      <c r="F205" s="247" t="s">
        <v>141</v>
      </c>
      <c r="G205" s="245"/>
      <c r="H205" s="248">
        <v>2814.4899999999998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AT205" s="254" t="s">
        <v>139</v>
      </c>
      <c r="AU205" s="254" t="s">
        <v>84</v>
      </c>
      <c r="AV205" s="12" t="s">
        <v>137</v>
      </c>
      <c r="AW205" s="12" t="s">
        <v>37</v>
      </c>
      <c r="AX205" s="12" t="s">
        <v>82</v>
      </c>
      <c r="AY205" s="254" t="s">
        <v>130</v>
      </c>
    </row>
    <row r="206" s="10" customFormat="1" ht="29.88" customHeight="1">
      <c r="B206" s="204"/>
      <c r="C206" s="205"/>
      <c r="D206" s="206" t="s">
        <v>73</v>
      </c>
      <c r="E206" s="218" t="s">
        <v>282</v>
      </c>
      <c r="F206" s="218" t="s">
        <v>283</v>
      </c>
      <c r="G206" s="205"/>
      <c r="H206" s="205"/>
      <c r="I206" s="208"/>
      <c r="J206" s="219">
        <f>BK206</f>
        <v>0</v>
      </c>
      <c r="K206" s="205"/>
      <c r="L206" s="210"/>
      <c r="M206" s="211"/>
      <c r="N206" s="212"/>
      <c r="O206" s="212"/>
      <c r="P206" s="213">
        <f>SUM(P207:P235)</f>
        <v>0</v>
      </c>
      <c r="Q206" s="212"/>
      <c r="R206" s="213">
        <f>SUM(R207:R235)</f>
        <v>2.3570899999999999</v>
      </c>
      <c r="S206" s="212"/>
      <c r="T206" s="214">
        <f>SUM(T207:T235)</f>
        <v>194.92400000000001</v>
      </c>
      <c r="AR206" s="215" t="s">
        <v>82</v>
      </c>
      <c r="AT206" s="216" t="s">
        <v>73</v>
      </c>
      <c r="AU206" s="216" t="s">
        <v>82</v>
      </c>
      <c r="AY206" s="215" t="s">
        <v>130</v>
      </c>
      <c r="BK206" s="217">
        <f>SUM(BK207:BK235)</f>
        <v>0</v>
      </c>
    </row>
    <row r="207" s="1" customFormat="1" ht="14.4" customHeight="1">
      <c r="B207" s="45"/>
      <c r="C207" s="220" t="s">
        <v>352</v>
      </c>
      <c r="D207" s="220" t="s">
        <v>133</v>
      </c>
      <c r="E207" s="221" t="s">
        <v>287</v>
      </c>
      <c r="F207" s="222" t="s">
        <v>288</v>
      </c>
      <c r="G207" s="223" t="s">
        <v>196</v>
      </c>
      <c r="H207" s="224">
        <v>40</v>
      </c>
      <c r="I207" s="225"/>
      <c r="J207" s="226">
        <f>ROUND(I207*H207,2)</f>
        <v>0</v>
      </c>
      <c r="K207" s="222" t="s">
        <v>144</v>
      </c>
      <c r="L207" s="71"/>
      <c r="M207" s="227" t="s">
        <v>21</v>
      </c>
      <c r="N207" s="228" t="s">
        <v>45</v>
      </c>
      <c r="O207" s="46"/>
      <c r="P207" s="229">
        <f>O207*H207</f>
        <v>0</v>
      </c>
      <c r="Q207" s="229">
        <v>2.0000000000000002E-05</v>
      </c>
      <c r="R207" s="229">
        <f>Q207*H207</f>
        <v>0.00080000000000000004</v>
      </c>
      <c r="S207" s="229">
        <v>0</v>
      </c>
      <c r="T207" s="230">
        <f>S207*H207</f>
        <v>0</v>
      </c>
      <c r="AR207" s="23" t="s">
        <v>137</v>
      </c>
      <c r="AT207" s="23" t="s">
        <v>133</v>
      </c>
      <c r="AU207" s="23" t="s">
        <v>84</v>
      </c>
      <c r="AY207" s="23" t="s">
        <v>130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23" t="s">
        <v>82</v>
      </c>
      <c r="BK207" s="231">
        <f>ROUND(I207*H207,2)</f>
        <v>0</v>
      </c>
      <c r="BL207" s="23" t="s">
        <v>137</v>
      </c>
      <c r="BM207" s="23" t="s">
        <v>289</v>
      </c>
    </row>
    <row r="208" s="1" customFormat="1" ht="14.4" customHeight="1">
      <c r="B208" s="45"/>
      <c r="C208" s="255" t="s">
        <v>356</v>
      </c>
      <c r="D208" s="255" t="s">
        <v>172</v>
      </c>
      <c r="E208" s="256" t="s">
        <v>290</v>
      </c>
      <c r="F208" s="257" t="s">
        <v>291</v>
      </c>
      <c r="G208" s="258" t="s">
        <v>196</v>
      </c>
      <c r="H208" s="259">
        <v>40</v>
      </c>
      <c r="I208" s="260"/>
      <c r="J208" s="261">
        <f>ROUND(I208*H208,2)</f>
        <v>0</v>
      </c>
      <c r="K208" s="257" t="s">
        <v>144</v>
      </c>
      <c r="L208" s="262"/>
      <c r="M208" s="263" t="s">
        <v>21</v>
      </c>
      <c r="N208" s="264" t="s">
        <v>45</v>
      </c>
      <c r="O208" s="46"/>
      <c r="P208" s="229">
        <f>O208*H208</f>
        <v>0</v>
      </c>
      <c r="Q208" s="229">
        <v>0.00025000000000000001</v>
      </c>
      <c r="R208" s="229">
        <f>Q208*H208</f>
        <v>0.01</v>
      </c>
      <c r="S208" s="229">
        <v>0</v>
      </c>
      <c r="T208" s="230">
        <f>S208*H208</f>
        <v>0</v>
      </c>
      <c r="AR208" s="23" t="s">
        <v>176</v>
      </c>
      <c r="AT208" s="23" t="s">
        <v>172</v>
      </c>
      <c r="AU208" s="23" t="s">
        <v>84</v>
      </c>
      <c r="AY208" s="23" t="s">
        <v>130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23" t="s">
        <v>82</v>
      </c>
      <c r="BK208" s="231">
        <f>ROUND(I208*H208,2)</f>
        <v>0</v>
      </c>
      <c r="BL208" s="23" t="s">
        <v>137</v>
      </c>
      <c r="BM208" s="23" t="s">
        <v>292</v>
      </c>
    </row>
    <row r="209" s="1" customFormat="1" ht="22.8" customHeight="1">
      <c r="B209" s="45"/>
      <c r="C209" s="220" t="s">
        <v>310</v>
      </c>
      <c r="D209" s="220" t="s">
        <v>133</v>
      </c>
      <c r="E209" s="221" t="s">
        <v>293</v>
      </c>
      <c r="F209" s="222" t="s">
        <v>294</v>
      </c>
      <c r="G209" s="223" t="s">
        <v>196</v>
      </c>
      <c r="H209" s="224">
        <v>20</v>
      </c>
      <c r="I209" s="225"/>
      <c r="J209" s="226">
        <f>ROUND(I209*H209,2)</f>
        <v>0</v>
      </c>
      <c r="K209" s="222" t="s">
        <v>144</v>
      </c>
      <c r="L209" s="71"/>
      <c r="M209" s="227" t="s">
        <v>21</v>
      </c>
      <c r="N209" s="228" t="s">
        <v>45</v>
      </c>
      <c r="O209" s="46"/>
      <c r="P209" s="229">
        <f>O209*H209</f>
        <v>0</v>
      </c>
      <c r="Q209" s="229">
        <v>0.00069999999999999999</v>
      </c>
      <c r="R209" s="229">
        <f>Q209*H209</f>
        <v>0.014</v>
      </c>
      <c r="S209" s="229">
        <v>0</v>
      </c>
      <c r="T209" s="230">
        <f>S209*H209</f>
        <v>0</v>
      </c>
      <c r="AR209" s="23" t="s">
        <v>137</v>
      </c>
      <c r="AT209" s="23" t="s">
        <v>133</v>
      </c>
      <c r="AU209" s="23" t="s">
        <v>84</v>
      </c>
      <c r="AY209" s="23" t="s">
        <v>130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23" t="s">
        <v>82</v>
      </c>
      <c r="BK209" s="231">
        <f>ROUND(I209*H209,2)</f>
        <v>0</v>
      </c>
      <c r="BL209" s="23" t="s">
        <v>137</v>
      </c>
      <c r="BM209" s="23" t="s">
        <v>295</v>
      </c>
    </row>
    <row r="210" s="1" customFormat="1" ht="22.8" customHeight="1">
      <c r="B210" s="45"/>
      <c r="C210" s="255" t="s">
        <v>314</v>
      </c>
      <c r="D210" s="255" t="s">
        <v>172</v>
      </c>
      <c r="E210" s="256" t="s">
        <v>628</v>
      </c>
      <c r="F210" s="257" t="s">
        <v>629</v>
      </c>
      <c r="G210" s="258" t="s">
        <v>196</v>
      </c>
      <c r="H210" s="259">
        <v>1</v>
      </c>
      <c r="I210" s="260"/>
      <c r="J210" s="261">
        <f>ROUND(I210*H210,2)</f>
        <v>0</v>
      </c>
      <c r="K210" s="257" t="s">
        <v>144</v>
      </c>
      <c r="L210" s="262"/>
      <c r="M210" s="263" t="s">
        <v>21</v>
      </c>
      <c r="N210" s="264" t="s">
        <v>45</v>
      </c>
      <c r="O210" s="46"/>
      <c r="P210" s="229">
        <f>O210*H210</f>
        <v>0</v>
      </c>
      <c r="Q210" s="229">
        <v>0.0025000000000000001</v>
      </c>
      <c r="R210" s="229">
        <f>Q210*H210</f>
        <v>0.0025000000000000001</v>
      </c>
      <c r="S210" s="229">
        <v>0</v>
      </c>
      <c r="T210" s="230">
        <f>S210*H210</f>
        <v>0</v>
      </c>
      <c r="AR210" s="23" t="s">
        <v>176</v>
      </c>
      <c r="AT210" s="23" t="s">
        <v>172</v>
      </c>
      <c r="AU210" s="23" t="s">
        <v>84</v>
      </c>
      <c r="AY210" s="23" t="s">
        <v>130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23" t="s">
        <v>82</v>
      </c>
      <c r="BK210" s="231">
        <f>ROUND(I210*H210,2)</f>
        <v>0</v>
      </c>
      <c r="BL210" s="23" t="s">
        <v>137</v>
      </c>
      <c r="BM210" s="23" t="s">
        <v>630</v>
      </c>
    </row>
    <row r="211" s="1" customFormat="1" ht="14.4" customHeight="1">
      <c r="B211" s="45"/>
      <c r="C211" s="255" t="s">
        <v>318</v>
      </c>
      <c r="D211" s="255" t="s">
        <v>172</v>
      </c>
      <c r="E211" s="256" t="s">
        <v>631</v>
      </c>
      <c r="F211" s="257" t="s">
        <v>632</v>
      </c>
      <c r="G211" s="258" t="s">
        <v>196</v>
      </c>
      <c r="H211" s="259">
        <v>6</v>
      </c>
      <c r="I211" s="260"/>
      <c r="J211" s="261">
        <f>ROUND(I211*H211,2)</f>
        <v>0</v>
      </c>
      <c r="K211" s="257" t="s">
        <v>144</v>
      </c>
      <c r="L211" s="262"/>
      <c r="M211" s="263" t="s">
        <v>21</v>
      </c>
      <c r="N211" s="264" t="s">
        <v>45</v>
      </c>
      <c r="O211" s="46"/>
      <c r="P211" s="229">
        <f>O211*H211</f>
        <v>0</v>
      </c>
      <c r="Q211" s="229">
        <v>0.0050000000000000001</v>
      </c>
      <c r="R211" s="229">
        <f>Q211*H211</f>
        <v>0.029999999999999999</v>
      </c>
      <c r="S211" s="229">
        <v>0</v>
      </c>
      <c r="T211" s="230">
        <f>S211*H211</f>
        <v>0</v>
      </c>
      <c r="AR211" s="23" t="s">
        <v>176</v>
      </c>
      <c r="AT211" s="23" t="s">
        <v>172</v>
      </c>
      <c r="AU211" s="23" t="s">
        <v>84</v>
      </c>
      <c r="AY211" s="23" t="s">
        <v>130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23" t="s">
        <v>82</v>
      </c>
      <c r="BK211" s="231">
        <f>ROUND(I211*H211,2)</f>
        <v>0</v>
      </c>
      <c r="BL211" s="23" t="s">
        <v>137</v>
      </c>
      <c r="BM211" s="23" t="s">
        <v>633</v>
      </c>
    </row>
    <row r="212" s="1" customFormat="1" ht="14.4" customHeight="1">
      <c r="B212" s="45"/>
      <c r="C212" s="255" t="s">
        <v>322</v>
      </c>
      <c r="D212" s="255" t="s">
        <v>172</v>
      </c>
      <c r="E212" s="256" t="s">
        <v>297</v>
      </c>
      <c r="F212" s="257" t="s">
        <v>298</v>
      </c>
      <c r="G212" s="258" t="s">
        <v>196</v>
      </c>
      <c r="H212" s="259">
        <v>3</v>
      </c>
      <c r="I212" s="260"/>
      <c r="J212" s="261">
        <f>ROUND(I212*H212,2)</f>
        <v>0</v>
      </c>
      <c r="K212" s="257" t="s">
        <v>144</v>
      </c>
      <c r="L212" s="262"/>
      <c r="M212" s="263" t="s">
        <v>21</v>
      </c>
      <c r="N212" s="264" t="s">
        <v>45</v>
      </c>
      <c r="O212" s="46"/>
      <c r="P212" s="229">
        <f>O212*H212</f>
        <v>0</v>
      </c>
      <c r="Q212" s="229">
        <v>0.0050000000000000001</v>
      </c>
      <c r="R212" s="229">
        <f>Q212*H212</f>
        <v>0.014999999999999999</v>
      </c>
      <c r="S212" s="229">
        <v>0</v>
      </c>
      <c r="T212" s="230">
        <f>S212*H212</f>
        <v>0</v>
      </c>
      <c r="AR212" s="23" t="s">
        <v>176</v>
      </c>
      <c r="AT212" s="23" t="s">
        <v>172</v>
      </c>
      <c r="AU212" s="23" t="s">
        <v>84</v>
      </c>
      <c r="AY212" s="23" t="s">
        <v>130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23" t="s">
        <v>82</v>
      </c>
      <c r="BK212" s="231">
        <f>ROUND(I212*H212,2)</f>
        <v>0</v>
      </c>
      <c r="BL212" s="23" t="s">
        <v>137</v>
      </c>
      <c r="BM212" s="23" t="s">
        <v>299</v>
      </c>
    </row>
    <row r="213" s="1" customFormat="1" ht="22.8" customHeight="1">
      <c r="B213" s="45"/>
      <c r="C213" s="255" t="s">
        <v>10</v>
      </c>
      <c r="D213" s="255" t="s">
        <v>172</v>
      </c>
      <c r="E213" s="256" t="s">
        <v>300</v>
      </c>
      <c r="F213" s="257" t="s">
        <v>301</v>
      </c>
      <c r="G213" s="258" t="s">
        <v>196</v>
      </c>
      <c r="H213" s="259">
        <v>1</v>
      </c>
      <c r="I213" s="260"/>
      <c r="J213" s="261">
        <f>ROUND(I213*H213,2)</f>
        <v>0</v>
      </c>
      <c r="K213" s="257" t="s">
        <v>144</v>
      </c>
      <c r="L213" s="262"/>
      <c r="M213" s="263" t="s">
        <v>21</v>
      </c>
      <c r="N213" s="264" t="s">
        <v>45</v>
      </c>
      <c r="O213" s="46"/>
      <c r="P213" s="229">
        <f>O213*H213</f>
        <v>0</v>
      </c>
      <c r="Q213" s="229">
        <v>0.0041999999999999997</v>
      </c>
      <c r="R213" s="229">
        <f>Q213*H213</f>
        <v>0.0041999999999999997</v>
      </c>
      <c r="S213" s="229">
        <v>0</v>
      </c>
      <c r="T213" s="230">
        <f>S213*H213</f>
        <v>0</v>
      </c>
      <c r="AR213" s="23" t="s">
        <v>176</v>
      </c>
      <c r="AT213" s="23" t="s">
        <v>172</v>
      </c>
      <c r="AU213" s="23" t="s">
        <v>84</v>
      </c>
      <c r="AY213" s="23" t="s">
        <v>130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23" t="s">
        <v>82</v>
      </c>
      <c r="BK213" s="231">
        <f>ROUND(I213*H213,2)</f>
        <v>0</v>
      </c>
      <c r="BL213" s="23" t="s">
        <v>137</v>
      </c>
      <c r="BM213" s="23" t="s">
        <v>302</v>
      </c>
    </row>
    <row r="214" s="1" customFormat="1" ht="22.8" customHeight="1">
      <c r="B214" s="45"/>
      <c r="C214" s="255" t="s">
        <v>329</v>
      </c>
      <c r="D214" s="255" t="s">
        <v>172</v>
      </c>
      <c r="E214" s="256" t="s">
        <v>303</v>
      </c>
      <c r="F214" s="257" t="s">
        <v>304</v>
      </c>
      <c r="G214" s="258" t="s">
        <v>196</v>
      </c>
      <c r="H214" s="259">
        <v>1</v>
      </c>
      <c r="I214" s="260"/>
      <c r="J214" s="261">
        <f>ROUND(I214*H214,2)</f>
        <v>0</v>
      </c>
      <c r="K214" s="257" t="s">
        <v>144</v>
      </c>
      <c r="L214" s="262"/>
      <c r="M214" s="263" t="s">
        <v>21</v>
      </c>
      <c r="N214" s="264" t="s">
        <v>45</v>
      </c>
      <c r="O214" s="46"/>
      <c r="P214" s="229">
        <f>O214*H214</f>
        <v>0</v>
      </c>
      <c r="Q214" s="229">
        <v>0.0025000000000000001</v>
      </c>
      <c r="R214" s="229">
        <f>Q214*H214</f>
        <v>0.0025000000000000001</v>
      </c>
      <c r="S214" s="229">
        <v>0</v>
      </c>
      <c r="T214" s="230">
        <f>S214*H214</f>
        <v>0</v>
      </c>
      <c r="AR214" s="23" t="s">
        <v>176</v>
      </c>
      <c r="AT214" s="23" t="s">
        <v>172</v>
      </c>
      <c r="AU214" s="23" t="s">
        <v>84</v>
      </c>
      <c r="AY214" s="23" t="s">
        <v>130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23" t="s">
        <v>82</v>
      </c>
      <c r="BK214" s="231">
        <f>ROUND(I214*H214,2)</f>
        <v>0</v>
      </c>
      <c r="BL214" s="23" t="s">
        <v>137</v>
      </c>
      <c r="BM214" s="23" t="s">
        <v>305</v>
      </c>
    </row>
    <row r="215" s="1" customFormat="1" ht="14.4" customHeight="1">
      <c r="B215" s="45"/>
      <c r="C215" s="255" t="s">
        <v>333</v>
      </c>
      <c r="D215" s="255" t="s">
        <v>172</v>
      </c>
      <c r="E215" s="256" t="s">
        <v>307</v>
      </c>
      <c r="F215" s="257" t="s">
        <v>308</v>
      </c>
      <c r="G215" s="258" t="s">
        <v>196</v>
      </c>
      <c r="H215" s="259">
        <v>2</v>
      </c>
      <c r="I215" s="260"/>
      <c r="J215" s="261">
        <f>ROUND(I215*H215,2)</f>
        <v>0</v>
      </c>
      <c r="K215" s="257" t="s">
        <v>144</v>
      </c>
      <c r="L215" s="262"/>
      <c r="M215" s="263" t="s">
        <v>21</v>
      </c>
      <c r="N215" s="264" t="s">
        <v>45</v>
      </c>
      <c r="O215" s="46"/>
      <c r="P215" s="229">
        <f>O215*H215</f>
        <v>0</v>
      </c>
      <c r="Q215" s="229">
        <v>0.0080000000000000002</v>
      </c>
      <c r="R215" s="229">
        <f>Q215*H215</f>
        <v>0.016</v>
      </c>
      <c r="S215" s="229">
        <v>0</v>
      </c>
      <c r="T215" s="230">
        <f>S215*H215</f>
        <v>0</v>
      </c>
      <c r="AR215" s="23" t="s">
        <v>176</v>
      </c>
      <c r="AT215" s="23" t="s">
        <v>172</v>
      </c>
      <c r="AU215" s="23" t="s">
        <v>84</v>
      </c>
      <c r="AY215" s="23" t="s">
        <v>130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23" t="s">
        <v>82</v>
      </c>
      <c r="BK215" s="231">
        <f>ROUND(I215*H215,2)</f>
        <v>0</v>
      </c>
      <c r="BL215" s="23" t="s">
        <v>137</v>
      </c>
      <c r="BM215" s="23" t="s">
        <v>309</v>
      </c>
    </row>
    <row r="216" s="1" customFormat="1" ht="14.4" customHeight="1">
      <c r="B216" s="45"/>
      <c r="C216" s="255" t="s">
        <v>337</v>
      </c>
      <c r="D216" s="255" t="s">
        <v>172</v>
      </c>
      <c r="E216" s="256" t="s">
        <v>311</v>
      </c>
      <c r="F216" s="257" t="s">
        <v>312</v>
      </c>
      <c r="G216" s="258" t="s">
        <v>196</v>
      </c>
      <c r="H216" s="259">
        <v>2</v>
      </c>
      <c r="I216" s="260"/>
      <c r="J216" s="261">
        <f>ROUND(I216*H216,2)</f>
        <v>0</v>
      </c>
      <c r="K216" s="257" t="s">
        <v>144</v>
      </c>
      <c r="L216" s="262"/>
      <c r="M216" s="263" t="s">
        <v>21</v>
      </c>
      <c r="N216" s="264" t="s">
        <v>45</v>
      </c>
      <c r="O216" s="46"/>
      <c r="P216" s="229">
        <f>O216*H216</f>
        <v>0</v>
      </c>
      <c r="Q216" s="229">
        <v>0.0040000000000000001</v>
      </c>
      <c r="R216" s="229">
        <f>Q216*H216</f>
        <v>0.0080000000000000002</v>
      </c>
      <c r="S216" s="229">
        <v>0</v>
      </c>
      <c r="T216" s="230">
        <f>S216*H216</f>
        <v>0</v>
      </c>
      <c r="AR216" s="23" t="s">
        <v>176</v>
      </c>
      <c r="AT216" s="23" t="s">
        <v>172</v>
      </c>
      <c r="AU216" s="23" t="s">
        <v>84</v>
      </c>
      <c r="AY216" s="23" t="s">
        <v>130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23" t="s">
        <v>82</v>
      </c>
      <c r="BK216" s="231">
        <f>ROUND(I216*H216,2)</f>
        <v>0</v>
      </c>
      <c r="BL216" s="23" t="s">
        <v>137</v>
      </c>
      <c r="BM216" s="23" t="s">
        <v>313</v>
      </c>
    </row>
    <row r="217" s="1" customFormat="1" ht="14.4" customHeight="1">
      <c r="B217" s="45"/>
      <c r="C217" s="255" t="s">
        <v>341</v>
      </c>
      <c r="D217" s="255" t="s">
        <v>172</v>
      </c>
      <c r="E217" s="256" t="s">
        <v>634</v>
      </c>
      <c r="F217" s="257" t="s">
        <v>635</v>
      </c>
      <c r="G217" s="258" t="s">
        <v>196</v>
      </c>
      <c r="H217" s="259">
        <v>1</v>
      </c>
      <c r="I217" s="260"/>
      <c r="J217" s="261">
        <f>ROUND(I217*H217,2)</f>
        <v>0</v>
      </c>
      <c r="K217" s="257" t="s">
        <v>144</v>
      </c>
      <c r="L217" s="262"/>
      <c r="M217" s="263" t="s">
        <v>21</v>
      </c>
      <c r="N217" s="264" t="s">
        <v>45</v>
      </c>
      <c r="O217" s="46"/>
      <c r="P217" s="229">
        <f>O217*H217</f>
        <v>0</v>
      </c>
      <c r="Q217" s="229">
        <v>0.0077999999999999996</v>
      </c>
      <c r="R217" s="229">
        <f>Q217*H217</f>
        <v>0.0077999999999999996</v>
      </c>
      <c r="S217" s="229">
        <v>0</v>
      </c>
      <c r="T217" s="230">
        <f>S217*H217</f>
        <v>0</v>
      </c>
      <c r="AR217" s="23" t="s">
        <v>176</v>
      </c>
      <c r="AT217" s="23" t="s">
        <v>172</v>
      </c>
      <c r="AU217" s="23" t="s">
        <v>84</v>
      </c>
      <c r="AY217" s="23" t="s">
        <v>130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23" t="s">
        <v>82</v>
      </c>
      <c r="BK217" s="231">
        <f>ROUND(I217*H217,2)</f>
        <v>0</v>
      </c>
      <c r="BL217" s="23" t="s">
        <v>137</v>
      </c>
      <c r="BM217" s="23" t="s">
        <v>636</v>
      </c>
    </row>
    <row r="218" s="1" customFormat="1" ht="14.4" customHeight="1">
      <c r="B218" s="45"/>
      <c r="C218" s="255" t="s">
        <v>345</v>
      </c>
      <c r="D218" s="255" t="s">
        <v>172</v>
      </c>
      <c r="E218" s="256" t="s">
        <v>323</v>
      </c>
      <c r="F218" s="257" t="s">
        <v>324</v>
      </c>
      <c r="G218" s="258" t="s">
        <v>196</v>
      </c>
      <c r="H218" s="259">
        <v>2</v>
      </c>
      <c r="I218" s="260"/>
      <c r="J218" s="261">
        <f>ROUND(I218*H218,2)</f>
        <v>0</v>
      </c>
      <c r="K218" s="257" t="s">
        <v>144</v>
      </c>
      <c r="L218" s="262"/>
      <c r="M218" s="263" t="s">
        <v>21</v>
      </c>
      <c r="N218" s="264" t="s">
        <v>45</v>
      </c>
      <c r="O218" s="46"/>
      <c r="P218" s="229">
        <f>O218*H218</f>
        <v>0</v>
      </c>
      <c r="Q218" s="229">
        <v>0.0060000000000000001</v>
      </c>
      <c r="R218" s="229">
        <f>Q218*H218</f>
        <v>0.012</v>
      </c>
      <c r="S218" s="229">
        <v>0</v>
      </c>
      <c r="T218" s="230">
        <f>S218*H218</f>
        <v>0</v>
      </c>
      <c r="AR218" s="23" t="s">
        <v>176</v>
      </c>
      <c r="AT218" s="23" t="s">
        <v>172</v>
      </c>
      <c r="AU218" s="23" t="s">
        <v>84</v>
      </c>
      <c r="AY218" s="23" t="s">
        <v>130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23" t="s">
        <v>82</v>
      </c>
      <c r="BK218" s="231">
        <f>ROUND(I218*H218,2)</f>
        <v>0</v>
      </c>
      <c r="BL218" s="23" t="s">
        <v>137</v>
      </c>
      <c r="BM218" s="23" t="s">
        <v>325</v>
      </c>
    </row>
    <row r="219" s="1" customFormat="1" ht="14.4" customHeight="1">
      <c r="B219" s="45"/>
      <c r="C219" s="255" t="s">
        <v>9</v>
      </c>
      <c r="D219" s="255" t="s">
        <v>172</v>
      </c>
      <c r="E219" s="256" t="s">
        <v>326</v>
      </c>
      <c r="F219" s="257" t="s">
        <v>327</v>
      </c>
      <c r="G219" s="258" t="s">
        <v>196</v>
      </c>
      <c r="H219" s="259">
        <v>1</v>
      </c>
      <c r="I219" s="260"/>
      <c r="J219" s="261">
        <f>ROUND(I219*H219,2)</f>
        <v>0</v>
      </c>
      <c r="K219" s="257" t="s">
        <v>144</v>
      </c>
      <c r="L219" s="262"/>
      <c r="M219" s="263" t="s">
        <v>21</v>
      </c>
      <c r="N219" s="264" t="s">
        <v>45</v>
      </c>
      <c r="O219" s="46"/>
      <c r="P219" s="229">
        <f>O219*H219</f>
        <v>0</v>
      </c>
      <c r="Q219" s="229">
        <v>0.0060000000000000001</v>
      </c>
      <c r="R219" s="229">
        <f>Q219*H219</f>
        <v>0.0060000000000000001</v>
      </c>
      <c r="S219" s="229">
        <v>0</v>
      </c>
      <c r="T219" s="230">
        <f>S219*H219</f>
        <v>0</v>
      </c>
      <c r="AR219" s="23" t="s">
        <v>176</v>
      </c>
      <c r="AT219" s="23" t="s">
        <v>172</v>
      </c>
      <c r="AU219" s="23" t="s">
        <v>84</v>
      </c>
      <c r="AY219" s="23" t="s">
        <v>130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23" t="s">
        <v>82</v>
      </c>
      <c r="BK219" s="231">
        <f>ROUND(I219*H219,2)</f>
        <v>0</v>
      </c>
      <c r="BL219" s="23" t="s">
        <v>137</v>
      </c>
      <c r="BM219" s="23" t="s">
        <v>328</v>
      </c>
    </row>
    <row r="220" s="1" customFormat="1" ht="22.8" customHeight="1">
      <c r="B220" s="45"/>
      <c r="C220" s="220" t="s">
        <v>360</v>
      </c>
      <c r="D220" s="220" t="s">
        <v>133</v>
      </c>
      <c r="E220" s="221" t="s">
        <v>330</v>
      </c>
      <c r="F220" s="222" t="s">
        <v>331</v>
      </c>
      <c r="G220" s="223" t="s">
        <v>196</v>
      </c>
      <c r="H220" s="224">
        <v>14</v>
      </c>
      <c r="I220" s="225"/>
      <c r="J220" s="226">
        <f>ROUND(I220*H220,2)</f>
        <v>0</v>
      </c>
      <c r="K220" s="222" t="s">
        <v>144</v>
      </c>
      <c r="L220" s="71"/>
      <c r="M220" s="227" t="s">
        <v>21</v>
      </c>
      <c r="N220" s="228" t="s">
        <v>45</v>
      </c>
      <c r="O220" s="46"/>
      <c r="P220" s="229">
        <f>O220*H220</f>
        <v>0</v>
      </c>
      <c r="Q220" s="229">
        <v>0.10940999999999999</v>
      </c>
      <c r="R220" s="229">
        <f>Q220*H220</f>
        <v>1.5317399999999999</v>
      </c>
      <c r="S220" s="229">
        <v>0</v>
      </c>
      <c r="T220" s="230">
        <f>S220*H220</f>
        <v>0</v>
      </c>
      <c r="AR220" s="23" t="s">
        <v>137</v>
      </c>
      <c r="AT220" s="23" t="s">
        <v>133</v>
      </c>
      <c r="AU220" s="23" t="s">
        <v>84</v>
      </c>
      <c r="AY220" s="23" t="s">
        <v>130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23" t="s">
        <v>82</v>
      </c>
      <c r="BK220" s="231">
        <f>ROUND(I220*H220,2)</f>
        <v>0</v>
      </c>
      <c r="BL220" s="23" t="s">
        <v>137</v>
      </c>
      <c r="BM220" s="23" t="s">
        <v>332</v>
      </c>
    </row>
    <row r="221" s="1" customFormat="1" ht="14.4" customHeight="1">
      <c r="B221" s="45"/>
      <c r="C221" s="255" t="s">
        <v>364</v>
      </c>
      <c r="D221" s="255" t="s">
        <v>172</v>
      </c>
      <c r="E221" s="256" t="s">
        <v>334</v>
      </c>
      <c r="F221" s="257" t="s">
        <v>335</v>
      </c>
      <c r="G221" s="258" t="s">
        <v>196</v>
      </c>
      <c r="H221" s="259">
        <v>14</v>
      </c>
      <c r="I221" s="260"/>
      <c r="J221" s="261">
        <f>ROUND(I221*H221,2)</f>
        <v>0</v>
      </c>
      <c r="K221" s="257" t="s">
        <v>144</v>
      </c>
      <c r="L221" s="262"/>
      <c r="M221" s="263" t="s">
        <v>21</v>
      </c>
      <c r="N221" s="264" t="s">
        <v>45</v>
      </c>
      <c r="O221" s="46"/>
      <c r="P221" s="229">
        <f>O221*H221</f>
        <v>0</v>
      </c>
      <c r="Q221" s="229">
        <v>0.0064999999999999997</v>
      </c>
      <c r="R221" s="229">
        <f>Q221*H221</f>
        <v>0.090999999999999998</v>
      </c>
      <c r="S221" s="229">
        <v>0</v>
      </c>
      <c r="T221" s="230">
        <f>S221*H221</f>
        <v>0</v>
      </c>
      <c r="AR221" s="23" t="s">
        <v>176</v>
      </c>
      <c r="AT221" s="23" t="s">
        <v>172</v>
      </c>
      <c r="AU221" s="23" t="s">
        <v>84</v>
      </c>
      <c r="AY221" s="23" t="s">
        <v>130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23" t="s">
        <v>82</v>
      </c>
      <c r="BK221" s="231">
        <f>ROUND(I221*H221,2)</f>
        <v>0</v>
      </c>
      <c r="BL221" s="23" t="s">
        <v>137</v>
      </c>
      <c r="BM221" s="23" t="s">
        <v>336</v>
      </c>
    </row>
    <row r="222" s="1" customFormat="1" ht="14.4" customHeight="1">
      <c r="B222" s="45"/>
      <c r="C222" s="255" t="s">
        <v>368</v>
      </c>
      <c r="D222" s="255" t="s">
        <v>172</v>
      </c>
      <c r="E222" s="256" t="s">
        <v>338</v>
      </c>
      <c r="F222" s="257" t="s">
        <v>339</v>
      </c>
      <c r="G222" s="258" t="s">
        <v>196</v>
      </c>
      <c r="H222" s="259">
        <v>14</v>
      </c>
      <c r="I222" s="260"/>
      <c r="J222" s="261">
        <f>ROUND(I222*H222,2)</f>
        <v>0</v>
      </c>
      <c r="K222" s="257" t="s">
        <v>144</v>
      </c>
      <c r="L222" s="262"/>
      <c r="M222" s="263" t="s">
        <v>21</v>
      </c>
      <c r="N222" s="264" t="s">
        <v>45</v>
      </c>
      <c r="O222" s="46"/>
      <c r="P222" s="229">
        <f>O222*H222</f>
        <v>0</v>
      </c>
      <c r="Q222" s="229">
        <v>0.00014999999999999999</v>
      </c>
      <c r="R222" s="229">
        <f>Q222*H222</f>
        <v>0.0020999999999999999</v>
      </c>
      <c r="S222" s="229">
        <v>0</v>
      </c>
      <c r="T222" s="230">
        <f>S222*H222</f>
        <v>0</v>
      </c>
      <c r="AR222" s="23" t="s">
        <v>176</v>
      </c>
      <c r="AT222" s="23" t="s">
        <v>172</v>
      </c>
      <c r="AU222" s="23" t="s">
        <v>84</v>
      </c>
      <c r="AY222" s="23" t="s">
        <v>130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23" t="s">
        <v>82</v>
      </c>
      <c r="BK222" s="231">
        <f>ROUND(I222*H222,2)</f>
        <v>0</v>
      </c>
      <c r="BL222" s="23" t="s">
        <v>137</v>
      </c>
      <c r="BM222" s="23" t="s">
        <v>340</v>
      </c>
    </row>
    <row r="223" s="1" customFormat="1" ht="14.4" customHeight="1">
      <c r="B223" s="45"/>
      <c r="C223" s="255" t="s">
        <v>372</v>
      </c>
      <c r="D223" s="255" t="s">
        <v>172</v>
      </c>
      <c r="E223" s="256" t="s">
        <v>342</v>
      </c>
      <c r="F223" s="257" t="s">
        <v>343</v>
      </c>
      <c r="G223" s="258" t="s">
        <v>196</v>
      </c>
      <c r="H223" s="259">
        <v>33</v>
      </c>
      <c r="I223" s="260"/>
      <c r="J223" s="261">
        <f>ROUND(I223*H223,2)</f>
        <v>0</v>
      </c>
      <c r="K223" s="257" t="s">
        <v>144</v>
      </c>
      <c r="L223" s="262"/>
      <c r="M223" s="263" t="s">
        <v>21</v>
      </c>
      <c r="N223" s="264" t="s">
        <v>45</v>
      </c>
      <c r="O223" s="46"/>
      <c r="P223" s="229">
        <f>O223*H223</f>
        <v>0</v>
      </c>
      <c r="Q223" s="229">
        <v>0.00040000000000000002</v>
      </c>
      <c r="R223" s="229">
        <f>Q223*H223</f>
        <v>0.0132</v>
      </c>
      <c r="S223" s="229">
        <v>0</v>
      </c>
      <c r="T223" s="230">
        <f>S223*H223</f>
        <v>0</v>
      </c>
      <c r="AR223" s="23" t="s">
        <v>176</v>
      </c>
      <c r="AT223" s="23" t="s">
        <v>172</v>
      </c>
      <c r="AU223" s="23" t="s">
        <v>84</v>
      </c>
      <c r="AY223" s="23" t="s">
        <v>130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23" t="s">
        <v>82</v>
      </c>
      <c r="BK223" s="231">
        <f>ROUND(I223*H223,2)</f>
        <v>0</v>
      </c>
      <c r="BL223" s="23" t="s">
        <v>137</v>
      </c>
      <c r="BM223" s="23" t="s">
        <v>344</v>
      </c>
    </row>
    <row r="224" s="1" customFormat="1" ht="22.8" customHeight="1">
      <c r="B224" s="45"/>
      <c r="C224" s="220" t="s">
        <v>380</v>
      </c>
      <c r="D224" s="220" t="s">
        <v>133</v>
      </c>
      <c r="E224" s="221" t="s">
        <v>346</v>
      </c>
      <c r="F224" s="222" t="s">
        <v>347</v>
      </c>
      <c r="G224" s="223" t="s">
        <v>218</v>
      </c>
      <c r="H224" s="224">
        <v>330</v>
      </c>
      <c r="I224" s="225"/>
      <c r="J224" s="226">
        <f>ROUND(I224*H224,2)</f>
        <v>0</v>
      </c>
      <c r="K224" s="222" t="s">
        <v>144</v>
      </c>
      <c r="L224" s="71"/>
      <c r="M224" s="227" t="s">
        <v>21</v>
      </c>
      <c r="N224" s="228" t="s">
        <v>45</v>
      </c>
      <c r="O224" s="46"/>
      <c r="P224" s="229">
        <f>O224*H224</f>
        <v>0</v>
      </c>
      <c r="Q224" s="229">
        <v>8.0000000000000007E-05</v>
      </c>
      <c r="R224" s="229">
        <f>Q224*H224</f>
        <v>0.026400000000000003</v>
      </c>
      <c r="S224" s="229">
        <v>0</v>
      </c>
      <c r="T224" s="230">
        <f>S224*H224</f>
        <v>0</v>
      </c>
      <c r="AR224" s="23" t="s">
        <v>137</v>
      </c>
      <c r="AT224" s="23" t="s">
        <v>133</v>
      </c>
      <c r="AU224" s="23" t="s">
        <v>84</v>
      </c>
      <c r="AY224" s="23" t="s">
        <v>130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23" t="s">
        <v>82</v>
      </c>
      <c r="BK224" s="231">
        <f>ROUND(I224*H224,2)</f>
        <v>0</v>
      </c>
      <c r="BL224" s="23" t="s">
        <v>137</v>
      </c>
      <c r="BM224" s="23" t="s">
        <v>637</v>
      </c>
    </row>
    <row r="225" s="1" customFormat="1" ht="22.8" customHeight="1">
      <c r="B225" s="45"/>
      <c r="C225" s="220" t="s">
        <v>418</v>
      </c>
      <c r="D225" s="220" t="s">
        <v>133</v>
      </c>
      <c r="E225" s="221" t="s">
        <v>349</v>
      </c>
      <c r="F225" s="222" t="s">
        <v>350</v>
      </c>
      <c r="G225" s="223" t="s">
        <v>218</v>
      </c>
      <c r="H225" s="224">
        <v>265</v>
      </c>
      <c r="I225" s="225"/>
      <c r="J225" s="226">
        <f>ROUND(I225*H225,2)</f>
        <v>0</v>
      </c>
      <c r="K225" s="222" t="s">
        <v>144</v>
      </c>
      <c r="L225" s="71"/>
      <c r="M225" s="227" t="s">
        <v>21</v>
      </c>
      <c r="N225" s="228" t="s">
        <v>45</v>
      </c>
      <c r="O225" s="46"/>
      <c r="P225" s="229">
        <f>O225*H225</f>
        <v>0</v>
      </c>
      <c r="Q225" s="229">
        <v>3.0000000000000001E-05</v>
      </c>
      <c r="R225" s="229">
        <f>Q225*H225</f>
        <v>0.0079500000000000005</v>
      </c>
      <c r="S225" s="229">
        <v>0</v>
      </c>
      <c r="T225" s="230">
        <f>S225*H225</f>
        <v>0</v>
      </c>
      <c r="AR225" s="23" t="s">
        <v>137</v>
      </c>
      <c r="AT225" s="23" t="s">
        <v>133</v>
      </c>
      <c r="AU225" s="23" t="s">
        <v>84</v>
      </c>
      <c r="AY225" s="23" t="s">
        <v>130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23" t="s">
        <v>82</v>
      </c>
      <c r="BK225" s="231">
        <f>ROUND(I225*H225,2)</f>
        <v>0</v>
      </c>
      <c r="BL225" s="23" t="s">
        <v>137</v>
      </c>
      <c r="BM225" s="23" t="s">
        <v>638</v>
      </c>
    </row>
    <row r="226" s="1" customFormat="1" ht="22.8" customHeight="1">
      <c r="B226" s="45"/>
      <c r="C226" s="220" t="s">
        <v>422</v>
      </c>
      <c r="D226" s="220" t="s">
        <v>133</v>
      </c>
      <c r="E226" s="221" t="s">
        <v>353</v>
      </c>
      <c r="F226" s="222" t="s">
        <v>354</v>
      </c>
      <c r="G226" s="223" t="s">
        <v>218</v>
      </c>
      <c r="H226" s="224">
        <v>805</v>
      </c>
      <c r="I226" s="225"/>
      <c r="J226" s="226">
        <f>ROUND(I226*H226,2)</f>
        <v>0</v>
      </c>
      <c r="K226" s="222" t="s">
        <v>144</v>
      </c>
      <c r="L226" s="71"/>
      <c r="M226" s="227" t="s">
        <v>21</v>
      </c>
      <c r="N226" s="228" t="s">
        <v>45</v>
      </c>
      <c r="O226" s="46"/>
      <c r="P226" s="229">
        <f>O226*H226</f>
        <v>0</v>
      </c>
      <c r="Q226" s="229">
        <v>0.00014999999999999999</v>
      </c>
      <c r="R226" s="229">
        <f>Q226*H226</f>
        <v>0.12075</v>
      </c>
      <c r="S226" s="229">
        <v>0</v>
      </c>
      <c r="T226" s="230">
        <f>S226*H226</f>
        <v>0</v>
      </c>
      <c r="AR226" s="23" t="s">
        <v>137</v>
      </c>
      <c r="AT226" s="23" t="s">
        <v>133</v>
      </c>
      <c r="AU226" s="23" t="s">
        <v>84</v>
      </c>
      <c r="AY226" s="23" t="s">
        <v>130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23" t="s">
        <v>82</v>
      </c>
      <c r="BK226" s="231">
        <f>ROUND(I226*H226,2)</f>
        <v>0</v>
      </c>
      <c r="BL226" s="23" t="s">
        <v>137</v>
      </c>
      <c r="BM226" s="23" t="s">
        <v>639</v>
      </c>
    </row>
    <row r="227" s="1" customFormat="1" ht="22.8" customHeight="1">
      <c r="B227" s="45"/>
      <c r="C227" s="220" t="s">
        <v>147</v>
      </c>
      <c r="D227" s="220" t="s">
        <v>133</v>
      </c>
      <c r="E227" s="221" t="s">
        <v>361</v>
      </c>
      <c r="F227" s="222" t="s">
        <v>362</v>
      </c>
      <c r="G227" s="223" t="s">
        <v>136</v>
      </c>
      <c r="H227" s="224">
        <v>13</v>
      </c>
      <c r="I227" s="225"/>
      <c r="J227" s="226">
        <f>ROUND(I227*H227,2)</f>
        <v>0</v>
      </c>
      <c r="K227" s="222" t="s">
        <v>144</v>
      </c>
      <c r="L227" s="71"/>
      <c r="M227" s="227" t="s">
        <v>21</v>
      </c>
      <c r="N227" s="228" t="s">
        <v>45</v>
      </c>
      <c r="O227" s="46"/>
      <c r="P227" s="229">
        <f>O227*H227</f>
        <v>0</v>
      </c>
      <c r="Q227" s="229">
        <v>0.00059999999999999995</v>
      </c>
      <c r="R227" s="229">
        <f>Q227*H227</f>
        <v>0.0077999999999999996</v>
      </c>
      <c r="S227" s="229">
        <v>0</v>
      </c>
      <c r="T227" s="230">
        <f>S227*H227</f>
        <v>0</v>
      </c>
      <c r="AR227" s="23" t="s">
        <v>137</v>
      </c>
      <c r="AT227" s="23" t="s">
        <v>133</v>
      </c>
      <c r="AU227" s="23" t="s">
        <v>84</v>
      </c>
      <c r="AY227" s="23" t="s">
        <v>130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23" t="s">
        <v>82</v>
      </c>
      <c r="BK227" s="231">
        <f>ROUND(I227*H227,2)</f>
        <v>0</v>
      </c>
      <c r="BL227" s="23" t="s">
        <v>137</v>
      </c>
      <c r="BM227" s="23" t="s">
        <v>640</v>
      </c>
    </row>
    <row r="228" s="1" customFormat="1" ht="22.8" customHeight="1">
      <c r="B228" s="45"/>
      <c r="C228" s="220" t="s">
        <v>152</v>
      </c>
      <c r="D228" s="220" t="s">
        <v>133</v>
      </c>
      <c r="E228" s="221" t="s">
        <v>365</v>
      </c>
      <c r="F228" s="222" t="s">
        <v>366</v>
      </c>
      <c r="G228" s="223" t="s">
        <v>218</v>
      </c>
      <c r="H228" s="224">
        <v>330</v>
      </c>
      <c r="I228" s="225"/>
      <c r="J228" s="226">
        <f>ROUND(I228*H228,2)</f>
        <v>0</v>
      </c>
      <c r="K228" s="222" t="s">
        <v>144</v>
      </c>
      <c r="L228" s="71"/>
      <c r="M228" s="227" t="s">
        <v>21</v>
      </c>
      <c r="N228" s="228" t="s">
        <v>45</v>
      </c>
      <c r="O228" s="46"/>
      <c r="P228" s="229">
        <f>O228*H228</f>
        <v>0</v>
      </c>
      <c r="Q228" s="229">
        <v>0.00020000000000000001</v>
      </c>
      <c r="R228" s="229">
        <f>Q228*H228</f>
        <v>0.066000000000000003</v>
      </c>
      <c r="S228" s="229">
        <v>0</v>
      </c>
      <c r="T228" s="230">
        <f>S228*H228</f>
        <v>0</v>
      </c>
      <c r="AR228" s="23" t="s">
        <v>137</v>
      </c>
      <c r="AT228" s="23" t="s">
        <v>133</v>
      </c>
      <c r="AU228" s="23" t="s">
        <v>84</v>
      </c>
      <c r="AY228" s="23" t="s">
        <v>130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23" t="s">
        <v>82</v>
      </c>
      <c r="BK228" s="231">
        <f>ROUND(I228*H228,2)</f>
        <v>0</v>
      </c>
      <c r="BL228" s="23" t="s">
        <v>137</v>
      </c>
      <c r="BM228" s="23" t="s">
        <v>641</v>
      </c>
    </row>
    <row r="229" s="1" customFormat="1" ht="22.8" customHeight="1">
      <c r="B229" s="45"/>
      <c r="C229" s="220" t="s">
        <v>157</v>
      </c>
      <c r="D229" s="220" t="s">
        <v>133</v>
      </c>
      <c r="E229" s="221" t="s">
        <v>369</v>
      </c>
      <c r="F229" s="222" t="s">
        <v>370</v>
      </c>
      <c r="G229" s="223" t="s">
        <v>218</v>
      </c>
      <c r="H229" s="224">
        <v>265</v>
      </c>
      <c r="I229" s="225"/>
      <c r="J229" s="226">
        <f>ROUND(I229*H229,2)</f>
        <v>0</v>
      </c>
      <c r="K229" s="222" t="s">
        <v>144</v>
      </c>
      <c r="L229" s="71"/>
      <c r="M229" s="227" t="s">
        <v>21</v>
      </c>
      <c r="N229" s="228" t="s">
        <v>45</v>
      </c>
      <c r="O229" s="46"/>
      <c r="P229" s="229">
        <f>O229*H229</f>
        <v>0</v>
      </c>
      <c r="Q229" s="229">
        <v>6.9999999999999994E-05</v>
      </c>
      <c r="R229" s="229">
        <f>Q229*H229</f>
        <v>0.018549999999999997</v>
      </c>
      <c r="S229" s="229">
        <v>0</v>
      </c>
      <c r="T229" s="230">
        <f>S229*H229</f>
        <v>0</v>
      </c>
      <c r="AR229" s="23" t="s">
        <v>137</v>
      </c>
      <c r="AT229" s="23" t="s">
        <v>133</v>
      </c>
      <c r="AU229" s="23" t="s">
        <v>84</v>
      </c>
      <c r="AY229" s="23" t="s">
        <v>130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23" t="s">
        <v>82</v>
      </c>
      <c r="BK229" s="231">
        <f>ROUND(I229*H229,2)</f>
        <v>0</v>
      </c>
      <c r="BL229" s="23" t="s">
        <v>137</v>
      </c>
      <c r="BM229" s="23" t="s">
        <v>642</v>
      </c>
    </row>
    <row r="230" s="1" customFormat="1" ht="22.8" customHeight="1">
      <c r="B230" s="45"/>
      <c r="C230" s="220" t="s">
        <v>163</v>
      </c>
      <c r="D230" s="220" t="s">
        <v>133</v>
      </c>
      <c r="E230" s="221" t="s">
        <v>373</v>
      </c>
      <c r="F230" s="222" t="s">
        <v>374</v>
      </c>
      <c r="G230" s="223" t="s">
        <v>218</v>
      </c>
      <c r="H230" s="224">
        <v>805</v>
      </c>
      <c r="I230" s="225"/>
      <c r="J230" s="226">
        <f>ROUND(I230*H230,2)</f>
        <v>0</v>
      </c>
      <c r="K230" s="222" t="s">
        <v>144</v>
      </c>
      <c r="L230" s="71"/>
      <c r="M230" s="227" t="s">
        <v>21</v>
      </c>
      <c r="N230" s="228" t="s">
        <v>45</v>
      </c>
      <c r="O230" s="46"/>
      <c r="P230" s="229">
        <f>O230*H230</f>
        <v>0</v>
      </c>
      <c r="Q230" s="229">
        <v>0.00040000000000000002</v>
      </c>
      <c r="R230" s="229">
        <f>Q230*H230</f>
        <v>0.32200000000000001</v>
      </c>
      <c r="S230" s="229">
        <v>0</v>
      </c>
      <c r="T230" s="230">
        <f>S230*H230</f>
        <v>0</v>
      </c>
      <c r="AR230" s="23" t="s">
        <v>137</v>
      </c>
      <c r="AT230" s="23" t="s">
        <v>133</v>
      </c>
      <c r="AU230" s="23" t="s">
        <v>84</v>
      </c>
      <c r="AY230" s="23" t="s">
        <v>130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23" t="s">
        <v>82</v>
      </c>
      <c r="BK230" s="231">
        <f>ROUND(I230*H230,2)</f>
        <v>0</v>
      </c>
      <c r="BL230" s="23" t="s">
        <v>137</v>
      </c>
      <c r="BM230" s="23" t="s">
        <v>643</v>
      </c>
    </row>
    <row r="231" s="1" customFormat="1" ht="22.8" customHeight="1">
      <c r="B231" s="45"/>
      <c r="C231" s="220" t="s">
        <v>167</v>
      </c>
      <c r="D231" s="220" t="s">
        <v>133</v>
      </c>
      <c r="E231" s="221" t="s">
        <v>381</v>
      </c>
      <c r="F231" s="222" t="s">
        <v>382</v>
      </c>
      <c r="G231" s="223" t="s">
        <v>136</v>
      </c>
      <c r="H231" s="224">
        <v>13</v>
      </c>
      <c r="I231" s="225"/>
      <c r="J231" s="226">
        <f>ROUND(I231*H231,2)</f>
        <v>0</v>
      </c>
      <c r="K231" s="222" t="s">
        <v>144</v>
      </c>
      <c r="L231" s="71"/>
      <c r="M231" s="227" t="s">
        <v>21</v>
      </c>
      <c r="N231" s="228" t="s">
        <v>45</v>
      </c>
      <c r="O231" s="46"/>
      <c r="P231" s="229">
        <f>O231*H231</f>
        <v>0</v>
      </c>
      <c r="Q231" s="229">
        <v>0.0016000000000000001</v>
      </c>
      <c r="R231" s="229">
        <f>Q231*H231</f>
        <v>0.020800000000000003</v>
      </c>
      <c r="S231" s="229">
        <v>0</v>
      </c>
      <c r="T231" s="230">
        <f>S231*H231</f>
        <v>0</v>
      </c>
      <c r="AR231" s="23" t="s">
        <v>137</v>
      </c>
      <c r="AT231" s="23" t="s">
        <v>133</v>
      </c>
      <c r="AU231" s="23" t="s">
        <v>84</v>
      </c>
      <c r="AY231" s="23" t="s">
        <v>130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23" t="s">
        <v>82</v>
      </c>
      <c r="BK231" s="231">
        <f>ROUND(I231*H231,2)</f>
        <v>0</v>
      </c>
      <c r="BL231" s="23" t="s">
        <v>137</v>
      </c>
      <c r="BM231" s="23" t="s">
        <v>644</v>
      </c>
    </row>
    <row r="232" s="1" customFormat="1" ht="45.6" customHeight="1">
      <c r="B232" s="45"/>
      <c r="C232" s="220" t="s">
        <v>211</v>
      </c>
      <c r="D232" s="220" t="s">
        <v>133</v>
      </c>
      <c r="E232" s="221" t="s">
        <v>389</v>
      </c>
      <c r="F232" s="222" t="s">
        <v>390</v>
      </c>
      <c r="G232" s="223" t="s">
        <v>218</v>
      </c>
      <c r="H232" s="224">
        <v>810</v>
      </c>
      <c r="I232" s="225"/>
      <c r="J232" s="226">
        <f>ROUND(I232*H232,2)</f>
        <v>0</v>
      </c>
      <c r="K232" s="222" t="s">
        <v>144</v>
      </c>
      <c r="L232" s="71"/>
      <c r="M232" s="227" t="s">
        <v>21</v>
      </c>
      <c r="N232" s="228" t="s">
        <v>45</v>
      </c>
      <c r="O232" s="46"/>
      <c r="P232" s="229">
        <f>O232*H232</f>
        <v>0</v>
      </c>
      <c r="Q232" s="229">
        <v>0</v>
      </c>
      <c r="R232" s="229">
        <f>Q232*H232</f>
        <v>0</v>
      </c>
      <c r="S232" s="229">
        <v>0.17199999999999999</v>
      </c>
      <c r="T232" s="230">
        <f>S232*H232</f>
        <v>139.31999999999999</v>
      </c>
      <c r="AR232" s="23" t="s">
        <v>137</v>
      </c>
      <c r="AT232" s="23" t="s">
        <v>133</v>
      </c>
      <c r="AU232" s="23" t="s">
        <v>84</v>
      </c>
      <c r="AY232" s="23" t="s">
        <v>130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23" t="s">
        <v>82</v>
      </c>
      <c r="BK232" s="231">
        <f>ROUND(I232*H232,2)</f>
        <v>0</v>
      </c>
      <c r="BL232" s="23" t="s">
        <v>137</v>
      </c>
      <c r="BM232" s="23" t="s">
        <v>645</v>
      </c>
    </row>
    <row r="233" s="1" customFormat="1" ht="45.6" customHeight="1">
      <c r="B233" s="45"/>
      <c r="C233" s="220" t="s">
        <v>646</v>
      </c>
      <c r="D233" s="220" t="s">
        <v>133</v>
      </c>
      <c r="E233" s="221" t="s">
        <v>647</v>
      </c>
      <c r="F233" s="222" t="s">
        <v>648</v>
      </c>
      <c r="G233" s="223" t="s">
        <v>136</v>
      </c>
      <c r="H233" s="224">
        <v>2720</v>
      </c>
      <c r="I233" s="225"/>
      <c r="J233" s="226">
        <f>ROUND(I233*H233,2)</f>
        <v>0</v>
      </c>
      <c r="K233" s="222" t="s">
        <v>144</v>
      </c>
      <c r="L233" s="71"/>
      <c r="M233" s="227" t="s">
        <v>21</v>
      </c>
      <c r="N233" s="228" t="s">
        <v>45</v>
      </c>
      <c r="O233" s="46"/>
      <c r="P233" s="229">
        <f>O233*H233</f>
        <v>0</v>
      </c>
      <c r="Q233" s="229">
        <v>0</v>
      </c>
      <c r="R233" s="229">
        <f>Q233*H233</f>
        <v>0</v>
      </c>
      <c r="S233" s="229">
        <v>0.02</v>
      </c>
      <c r="T233" s="230">
        <f>S233*H233</f>
        <v>54.399999999999999</v>
      </c>
      <c r="AR233" s="23" t="s">
        <v>137</v>
      </c>
      <c r="AT233" s="23" t="s">
        <v>133</v>
      </c>
      <c r="AU233" s="23" t="s">
        <v>84</v>
      </c>
      <c r="AY233" s="23" t="s">
        <v>130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23" t="s">
        <v>82</v>
      </c>
      <c r="BK233" s="231">
        <f>ROUND(I233*H233,2)</f>
        <v>0</v>
      </c>
      <c r="BL233" s="23" t="s">
        <v>137</v>
      </c>
      <c r="BM233" s="23" t="s">
        <v>649</v>
      </c>
    </row>
    <row r="234" s="1" customFormat="1" ht="45.6" customHeight="1">
      <c r="B234" s="45"/>
      <c r="C234" s="220" t="s">
        <v>376</v>
      </c>
      <c r="D234" s="220" t="s">
        <v>133</v>
      </c>
      <c r="E234" s="221" t="s">
        <v>423</v>
      </c>
      <c r="F234" s="222" t="s">
        <v>424</v>
      </c>
      <c r="G234" s="223" t="s">
        <v>196</v>
      </c>
      <c r="H234" s="224">
        <v>14</v>
      </c>
      <c r="I234" s="225"/>
      <c r="J234" s="226">
        <f>ROUND(I234*H234,2)</f>
        <v>0</v>
      </c>
      <c r="K234" s="222" t="s">
        <v>144</v>
      </c>
      <c r="L234" s="71"/>
      <c r="M234" s="227" t="s">
        <v>21</v>
      </c>
      <c r="N234" s="228" t="s">
        <v>45</v>
      </c>
      <c r="O234" s="46"/>
      <c r="P234" s="229">
        <f>O234*H234</f>
        <v>0</v>
      </c>
      <c r="Q234" s="229">
        <v>0</v>
      </c>
      <c r="R234" s="229">
        <f>Q234*H234</f>
        <v>0</v>
      </c>
      <c r="S234" s="229">
        <v>0.082000000000000003</v>
      </c>
      <c r="T234" s="230">
        <f>S234*H234</f>
        <v>1.1480000000000001</v>
      </c>
      <c r="AR234" s="23" t="s">
        <v>137</v>
      </c>
      <c r="AT234" s="23" t="s">
        <v>133</v>
      </c>
      <c r="AU234" s="23" t="s">
        <v>84</v>
      </c>
      <c r="AY234" s="23" t="s">
        <v>130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23" t="s">
        <v>82</v>
      </c>
      <c r="BK234" s="231">
        <f>ROUND(I234*H234,2)</f>
        <v>0</v>
      </c>
      <c r="BL234" s="23" t="s">
        <v>137</v>
      </c>
      <c r="BM234" s="23" t="s">
        <v>425</v>
      </c>
    </row>
    <row r="235" s="1" customFormat="1" ht="34.2" customHeight="1">
      <c r="B235" s="45"/>
      <c r="C235" s="220" t="s">
        <v>259</v>
      </c>
      <c r="D235" s="220" t="s">
        <v>133</v>
      </c>
      <c r="E235" s="221" t="s">
        <v>650</v>
      </c>
      <c r="F235" s="222" t="s">
        <v>651</v>
      </c>
      <c r="G235" s="223" t="s">
        <v>196</v>
      </c>
      <c r="H235" s="224">
        <v>14</v>
      </c>
      <c r="I235" s="225"/>
      <c r="J235" s="226">
        <f>ROUND(I235*H235,2)</f>
        <v>0</v>
      </c>
      <c r="K235" s="222" t="s">
        <v>144</v>
      </c>
      <c r="L235" s="71"/>
      <c r="M235" s="227" t="s">
        <v>21</v>
      </c>
      <c r="N235" s="228" t="s">
        <v>45</v>
      </c>
      <c r="O235" s="46"/>
      <c r="P235" s="229">
        <f>O235*H235</f>
        <v>0</v>
      </c>
      <c r="Q235" s="229">
        <v>0</v>
      </c>
      <c r="R235" s="229">
        <f>Q235*H235</f>
        <v>0</v>
      </c>
      <c r="S235" s="229">
        <v>0.0040000000000000001</v>
      </c>
      <c r="T235" s="230">
        <f>S235*H235</f>
        <v>0.056000000000000001</v>
      </c>
      <c r="AR235" s="23" t="s">
        <v>137</v>
      </c>
      <c r="AT235" s="23" t="s">
        <v>133</v>
      </c>
      <c r="AU235" s="23" t="s">
        <v>84</v>
      </c>
      <c r="AY235" s="23" t="s">
        <v>130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23" t="s">
        <v>82</v>
      </c>
      <c r="BK235" s="231">
        <f>ROUND(I235*H235,2)</f>
        <v>0</v>
      </c>
      <c r="BL235" s="23" t="s">
        <v>137</v>
      </c>
      <c r="BM235" s="23" t="s">
        <v>652</v>
      </c>
    </row>
    <row r="236" s="10" customFormat="1" ht="29.88" customHeight="1">
      <c r="B236" s="204"/>
      <c r="C236" s="205"/>
      <c r="D236" s="206" t="s">
        <v>73</v>
      </c>
      <c r="E236" s="218" t="s">
        <v>430</v>
      </c>
      <c r="F236" s="218" t="s">
        <v>431</v>
      </c>
      <c r="G236" s="205"/>
      <c r="H236" s="205"/>
      <c r="I236" s="208"/>
      <c r="J236" s="219">
        <f>BK236</f>
        <v>0</v>
      </c>
      <c r="K236" s="205"/>
      <c r="L236" s="210"/>
      <c r="M236" s="211"/>
      <c r="N236" s="212"/>
      <c r="O236" s="212"/>
      <c r="P236" s="213">
        <f>SUM(P237:P263)</f>
        <v>0</v>
      </c>
      <c r="Q236" s="212"/>
      <c r="R236" s="213">
        <f>SUM(R237:R263)</f>
        <v>0</v>
      </c>
      <c r="S236" s="212"/>
      <c r="T236" s="214">
        <f>SUM(T237:T263)</f>
        <v>0</v>
      </c>
      <c r="AR236" s="215" t="s">
        <v>82</v>
      </c>
      <c r="AT236" s="216" t="s">
        <v>73</v>
      </c>
      <c r="AU236" s="216" t="s">
        <v>82</v>
      </c>
      <c r="AY236" s="215" t="s">
        <v>130</v>
      </c>
      <c r="BK236" s="217">
        <f>SUM(BK237:BK263)</f>
        <v>0</v>
      </c>
    </row>
    <row r="237" s="1" customFormat="1" ht="34.2" customHeight="1">
      <c r="B237" s="45"/>
      <c r="C237" s="220" t="s">
        <v>437</v>
      </c>
      <c r="D237" s="220" t="s">
        <v>133</v>
      </c>
      <c r="E237" s="221" t="s">
        <v>433</v>
      </c>
      <c r="F237" s="222" t="s">
        <v>434</v>
      </c>
      <c r="G237" s="223" t="s">
        <v>246</v>
      </c>
      <c r="H237" s="224">
        <v>2248.625</v>
      </c>
      <c r="I237" s="225"/>
      <c r="J237" s="226">
        <f>ROUND(I237*H237,2)</f>
        <v>0</v>
      </c>
      <c r="K237" s="222" t="s">
        <v>144</v>
      </c>
      <c r="L237" s="71"/>
      <c r="M237" s="227" t="s">
        <v>21</v>
      </c>
      <c r="N237" s="228" t="s">
        <v>45</v>
      </c>
      <c r="O237" s="46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AR237" s="23" t="s">
        <v>137</v>
      </c>
      <c r="AT237" s="23" t="s">
        <v>133</v>
      </c>
      <c r="AU237" s="23" t="s">
        <v>84</v>
      </c>
      <c r="AY237" s="23" t="s">
        <v>130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23" t="s">
        <v>82</v>
      </c>
      <c r="BK237" s="231">
        <f>ROUND(I237*H237,2)</f>
        <v>0</v>
      </c>
      <c r="BL237" s="23" t="s">
        <v>137</v>
      </c>
      <c r="BM237" s="23" t="s">
        <v>653</v>
      </c>
    </row>
    <row r="238" s="11" customFormat="1">
      <c r="B238" s="232"/>
      <c r="C238" s="233"/>
      <c r="D238" s="234" t="s">
        <v>139</v>
      </c>
      <c r="E238" s="235" t="s">
        <v>21</v>
      </c>
      <c r="F238" s="236" t="s">
        <v>654</v>
      </c>
      <c r="G238" s="233"/>
      <c r="H238" s="237">
        <v>2352.8249999999998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AT238" s="243" t="s">
        <v>139</v>
      </c>
      <c r="AU238" s="243" t="s">
        <v>84</v>
      </c>
      <c r="AV238" s="11" t="s">
        <v>84</v>
      </c>
      <c r="AW238" s="11" t="s">
        <v>37</v>
      </c>
      <c r="AX238" s="11" t="s">
        <v>74</v>
      </c>
      <c r="AY238" s="243" t="s">
        <v>130</v>
      </c>
    </row>
    <row r="239" s="13" customFormat="1">
      <c r="B239" s="265"/>
      <c r="C239" s="266"/>
      <c r="D239" s="234" t="s">
        <v>139</v>
      </c>
      <c r="E239" s="267" t="s">
        <v>21</v>
      </c>
      <c r="F239" s="268" t="s">
        <v>655</v>
      </c>
      <c r="G239" s="266"/>
      <c r="H239" s="267" t="s">
        <v>21</v>
      </c>
      <c r="I239" s="269"/>
      <c r="J239" s="266"/>
      <c r="K239" s="266"/>
      <c r="L239" s="270"/>
      <c r="M239" s="271"/>
      <c r="N239" s="272"/>
      <c r="O239" s="272"/>
      <c r="P239" s="272"/>
      <c r="Q239" s="272"/>
      <c r="R239" s="272"/>
      <c r="S239" s="272"/>
      <c r="T239" s="273"/>
      <c r="AT239" s="274" t="s">
        <v>139</v>
      </c>
      <c r="AU239" s="274" t="s">
        <v>84</v>
      </c>
      <c r="AV239" s="13" t="s">
        <v>82</v>
      </c>
      <c r="AW239" s="13" t="s">
        <v>37</v>
      </c>
      <c r="AX239" s="13" t="s">
        <v>74</v>
      </c>
      <c r="AY239" s="274" t="s">
        <v>130</v>
      </c>
    </row>
    <row r="240" s="11" customFormat="1">
      <c r="B240" s="232"/>
      <c r="C240" s="233"/>
      <c r="D240" s="234" t="s">
        <v>139</v>
      </c>
      <c r="E240" s="235" t="s">
        <v>21</v>
      </c>
      <c r="F240" s="236" t="s">
        <v>656</v>
      </c>
      <c r="G240" s="233"/>
      <c r="H240" s="237">
        <v>-104.2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AT240" s="243" t="s">
        <v>139</v>
      </c>
      <c r="AU240" s="243" t="s">
        <v>84</v>
      </c>
      <c r="AV240" s="11" t="s">
        <v>84</v>
      </c>
      <c r="AW240" s="11" t="s">
        <v>37</v>
      </c>
      <c r="AX240" s="11" t="s">
        <v>74</v>
      </c>
      <c r="AY240" s="243" t="s">
        <v>130</v>
      </c>
    </row>
    <row r="241" s="12" customFormat="1">
      <c r="B241" s="244"/>
      <c r="C241" s="245"/>
      <c r="D241" s="234" t="s">
        <v>139</v>
      </c>
      <c r="E241" s="246" t="s">
        <v>21</v>
      </c>
      <c r="F241" s="247" t="s">
        <v>141</v>
      </c>
      <c r="G241" s="245"/>
      <c r="H241" s="248">
        <v>2248.625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AT241" s="254" t="s">
        <v>139</v>
      </c>
      <c r="AU241" s="254" t="s">
        <v>84</v>
      </c>
      <c r="AV241" s="12" t="s">
        <v>137</v>
      </c>
      <c r="AW241" s="12" t="s">
        <v>37</v>
      </c>
      <c r="AX241" s="12" t="s">
        <v>82</v>
      </c>
      <c r="AY241" s="254" t="s">
        <v>130</v>
      </c>
    </row>
    <row r="242" s="1" customFormat="1" ht="34.2" customHeight="1">
      <c r="B242" s="45"/>
      <c r="C242" s="220" t="s">
        <v>443</v>
      </c>
      <c r="D242" s="220" t="s">
        <v>133</v>
      </c>
      <c r="E242" s="221" t="s">
        <v>438</v>
      </c>
      <c r="F242" s="222" t="s">
        <v>439</v>
      </c>
      <c r="G242" s="223" t="s">
        <v>246</v>
      </c>
      <c r="H242" s="224">
        <v>33729.375</v>
      </c>
      <c r="I242" s="225"/>
      <c r="J242" s="226">
        <f>ROUND(I242*H242,2)</f>
        <v>0</v>
      </c>
      <c r="K242" s="222" t="s">
        <v>144</v>
      </c>
      <c r="L242" s="71"/>
      <c r="M242" s="227" t="s">
        <v>21</v>
      </c>
      <c r="N242" s="228" t="s">
        <v>45</v>
      </c>
      <c r="O242" s="46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AR242" s="23" t="s">
        <v>137</v>
      </c>
      <c r="AT242" s="23" t="s">
        <v>133</v>
      </c>
      <c r="AU242" s="23" t="s">
        <v>84</v>
      </c>
      <c r="AY242" s="23" t="s">
        <v>130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23" t="s">
        <v>82</v>
      </c>
      <c r="BK242" s="231">
        <f>ROUND(I242*H242,2)</f>
        <v>0</v>
      </c>
      <c r="BL242" s="23" t="s">
        <v>137</v>
      </c>
      <c r="BM242" s="23" t="s">
        <v>657</v>
      </c>
    </row>
    <row r="243" s="13" customFormat="1">
      <c r="B243" s="265"/>
      <c r="C243" s="266"/>
      <c r="D243" s="234" t="s">
        <v>139</v>
      </c>
      <c r="E243" s="267" t="s">
        <v>21</v>
      </c>
      <c r="F243" s="268" t="s">
        <v>441</v>
      </c>
      <c r="G243" s="266"/>
      <c r="H243" s="267" t="s">
        <v>21</v>
      </c>
      <c r="I243" s="269"/>
      <c r="J243" s="266"/>
      <c r="K243" s="266"/>
      <c r="L243" s="270"/>
      <c r="M243" s="271"/>
      <c r="N243" s="272"/>
      <c r="O243" s="272"/>
      <c r="P243" s="272"/>
      <c r="Q243" s="272"/>
      <c r="R243" s="272"/>
      <c r="S243" s="272"/>
      <c r="T243" s="273"/>
      <c r="AT243" s="274" t="s">
        <v>139</v>
      </c>
      <c r="AU243" s="274" t="s">
        <v>84</v>
      </c>
      <c r="AV243" s="13" t="s">
        <v>82</v>
      </c>
      <c r="AW243" s="13" t="s">
        <v>37</v>
      </c>
      <c r="AX243" s="13" t="s">
        <v>74</v>
      </c>
      <c r="AY243" s="274" t="s">
        <v>130</v>
      </c>
    </row>
    <row r="244" s="11" customFormat="1">
      <c r="B244" s="232"/>
      <c r="C244" s="233"/>
      <c r="D244" s="234" t="s">
        <v>139</v>
      </c>
      <c r="E244" s="235" t="s">
        <v>21</v>
      </c>
      <c r="F244" s="236" t="s">
        <v>658</v>
      </c>
      <c r="G244" s="233"/>
      <c r="H244" s="237">
        <v>33729.375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AT244" s="243" t="s">
        <v>139</v>
      </c>
      <c r="AU244" s="243" t="s">
        <v>84</v>
      </c>
      <c r="AV244" s="11" t="s">
        <v>84</v>
      </c>
      <c r="AW244" s="11" t="s">
        <v>37</v>
      </c>
      <c r="AX244" s="11" t="s">
        <v>74</v>
      </c>
      <c r="AY244" s="243" t="s">
        <v>130</v>
      </c>
    </row>
    <row r="245" s="12" customFormat="1">
      <c r="B245" s="244"/>
      <c r="C245" s="245"/>
      <c r="D245" s="234" t="s">
        <v>139</v>
      </c>
      <c r="E245" s="246" t="s">
        <v>21</v>
      </c>
      <c r="F245" s="247" t="s">
        <v>141</v>
      </c>
      <c r="G245" s="245"/>
      <c r="H245" s="248">
        <v>33729.375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AT245" s="254" t="s">
        <v>139</v>
      </c>
      <c r="AU245" s="254" t="s">
        <v>84</v>
      </c>
      <c r="AV245" s="12" t="s">
        <v>137</v>
      </c>
      <c r="AW245" s="12" t="s">
        <v>37</v>
      </c>
      <c r="AX245" s="12" t="s">
        <v>82</v>
      </c>
      <c r="AY245" s="254" t="s">
        <v>130</v>
      </c>
    </row>
    <row r="246" s="1" customFormat="1" ht="22.8" customHeight="1">
      <c r="B246" s="45"/>
      <c r="C246" s="220" t="s">
        <v>448</v>
      </c>
      <c r="D246" s="220" t="s">
        <v>133</v>
      </c>
      <c r="E246" s="221" t="s">
        <v>444</v>
      </c>
      <c r="F246" s="222" t="s">
        <v>445</v>
      </c>
      <c r="G246" s="223" t="s">
        <v>246</v>
      </c>
      <c r="H246" s="224">
        <v>2090.1640000000002</v>
      </c>
      <c r="I246" s="225"/>
      <c r="J246" s="226">
        <f>ROUND(I246*H246,2)</f>
        <v>0</v>
      </c>
      <c r="K246" s="222" t="s">
        <v>144</v>
      </c>
      <c r="L246" s="71"/>
      <c r="M246" s="227" t="s">
        <v>21</v>
      </c>
      <c r="N246" s="228" t="s">
        <v>45</v>
      </c>
      <c r="O246" s="46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AR246" s="23" t="s">
        <v>137</v>
      </c>
      <c r="AT246" s="23" t="s">
        <v>133</v>
      </c>
      <c r="AU246" s="23" t="s">
        <v>84</v>
      </c>
      <c r="AY246" s="23" t="s">
        <v>130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23" t="s">
        <v>82</v>
      </c>
      <c r="BK246" s="231">
        <f>ROUND(I246*H246,2)</f>
        <v>0</v>
      </c>
      <c r="BL246" s="23" t="s">
        <v>137</v>
      </c>
      <c r="BM246" s="23" t="s">
        <v>659</v>
      </c>
    </row>
    <row r="247" s="11" customFormat="1">
      <c r="B247" s="232"/>
      <c r="C247" s="233"/>
      <c r="D247" s="234" t="s">
        <v>139</v>
      </c>
      <c r="E247" s="235" t="s">
        <v>21</v>
      </c>
      <c r="F247" s="236" t="s">
        <v>660</v>
      </c>
      <c r="G247" s="233"/>
      <c r="H247" s="237">
        <v>2090.1640000000002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AT247" s="243" t="s">
        <v>139</v>
      </c>
      <c r="AU247" s="243" t="s">
        <v>84</v>
      </c>
      <c r="AV247" s="11" t="s">
        <v>84</v>
      </c>
      <c r="AW247" s="11" t="s">
        <v>37</v>
      </c>
      <c r="AX247" s="11" t="s">
        <v>74</v>
      </c>
      <c r="AY247" s="243" t="s">
        <v>130</v>
      </c>
    </row>
    <row r="248" s="12" customFormat="1">
      <c r="B248" s="244"/>
      <c r="C248" s="245"/>
      <c r="D248" s="234" t="s">
        <v>139</v>
      </c>
      <c r="E248" s="246" t="s">
        <v>21</v>
      </c>
      <c r="F248" s="247" t="s">
        <v>141</v>
      </c>
      <c r="G248" s="245"/>
      <c r="H248" s="248">
        <v>2090.1640000000002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AT248" s="254" t="s">
        <v>139</v>
      </c>
      <c r="AU248" s="254" t="s">
        <v>84</v>
      </c>
      <c r="AV248" s="12" t="s">
        <v>137</v>
      </c>
      <c r="AW248" s="12" t="s">
        <v>37</v>
      </c>
      <c r="AX248" s="12" t="s">
        <v>82</v>
      </c>
      <c r="AY248" s="254" t="s">
        <v>130</v>
      </c>
    </row>
    <row r="249" s="1" customFormat="1" ht="34.2" customHeight="1">
      <c r="B249" s="45"/>
      <c r="C249" s="220" t="s">
        <v>453</v>
      </c>
      <c r="D249" s="220" t="s">
        <v>133</v>
      </c>
      <c r="E249" s="221" t="s">
        <v>449</v>
      </c>
      <c r="F249" s="222" t="s">
        <v>450</v>
      </c>
      <c r="G249" s="223" t="s">
        <v>246</v>
      </c>
      <c r="H249" s="224">
        <v>31352.459999999999</v>
      </c>
      <c r="I249" s="225"/>
      <c r="J249" s="226">
        <f>ROUND(I249*H249,2)</f>
        <v>0</v>
      </c>
      <c r="K249" s="222" t="s">
        <v>144</v>
      </c>
      <c r="L249" s="71"/>
      <c r="M249" s="227" t="s">
        <v>21</v>
      </c>
      <c r="N249" s="228" t="s">
        <v>45</v>
      </c>
      <c r="O249" s="46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AR249" s="23" t="s">
        <v>137</v>
      </c>
      <c r="AT249" s="23" t="s">
        <v>133</v>
      </c>
      <c r="AU249" s="23" t="s">
        <v>84</v>
      </c>
      <c r="AY249" s="23" t="s">
        <v>130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23" t="s">
        <v>82</v>
      </c>
      <c r="BK249" s="231">
        <f>ROUND(I249*H249,2)</f>
        <v>0</v>
      </c>
      <c r="BL249" s="23" t="s">
        <v>137</v>
      </c>
      <c r="BM249" s="23" t="s">
        <v>661</v>
      </c>
    </row>
    <row r="250" s="13" customFormat="1">
      <c r="B250" s="265"/>
      <c r="C250" s="266"/>
      <c r="D250" s="234" t="s">
        <v>139</v>
      </c>
      <c r="E250" s="267" t="s">
        <v>21</v>
      </c>
      <c r="F250" s="268" t="s">
        <v>441</v>
      </c>
      <c r="G250" s="266"/>
      <c r="H250" s="267" t="s">
        <v>21</v>
      </c>
      <c r="I250" s="269"/>
      <c r="J250" s="266"/>
      <c r="K250" s="266"/>
      <c r="L250" s="270"/>
      <c r="M250" s="271"/>
      <c r="N250" s="272"/>
      <c r="O250" s="272"/>
      <c r="P250" s="272"/>
      <c r="Q250" s="272"/>
      <c r="R250" s="272"/>
      <c r="S250" s="272"/>
      <c r="T250" s="273"/>
      <c r="AT250" s="274" t="s">
        <v>139</v>
      </c>
      <c r="AU250" s="274" t="s">
        <v>84</v>
      </c>
      <c r="AV250" s="13" t="s">
        <v>82</v>
      </c>
      <c r="AW250" s="13" t="s">
        <v>37</v>
      </c>
      <c r="AX250" s="13" t="s">
        <v>74</v>
      </c>
      <c r="AY250" s="274" t="s">
        <v>130</v>
      </c>
    </row>
    <row r="251" s="11" customFormat="1">
      <c r="B251" s="232"/>
      <c r="C251" s="233"/>
      <c r="D251" s="234" t="s">
        <v>139</v>
      </c>
      <c r="E251" s="235" t="s">
        <v>21</v>
      </c>
      <c r="F251" s="236" t="s">
        <v>662</v>
      </c>
      <c r="G251" s="233"/>
      <c r="H251" s="237">
        <v>31352.459999999999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AT251" s="243" t="s">
        <v>139</v>
      </c>
      <c r="AU251" s="243" t="s">
        <v>84</v>
      </c>
      <c r="AV251" s="11" t="s">
        <v>84</v>
      </c>
      <c r="AW251" s="11" t="s">
        <v>37</v>
      </c>
      <c r="AX251" s="11" t="s">
        <v>74</v>
      </c>
      <c r="AY251" s="243" t="s">
        <v>130</v>
      </c>
    </row>
    <row r="252" s="12" customFormat="1">
      <c r="B252" s="244"/>
      <c r="C252" s="245"/>
      <c r="D252" s="234" t="s">
        <v>139</v>
      </c>
      <c r="E252" s="246" t="s">
        <v>21</v>
      </c>
      <c r="F252" s="247" t="s">
        <v>141</v>
      </c>
      <c r="G252" s="245"/>
      <c r="H252" s="248">
        <v>31352.459999999999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AT252" s="254" t="s">
        <v>139</v>
      </c>
      <c r="AU252" s="254" t="s">
        <v>84</v>
      </c>
      <c r="AV252" s="12" t="s">
        <v>137</v>
      </c>
      <c r="AW252" s="12" t="s">
        <v>37</v>
      </c>
      <c r="AX252" s="12" t="s">
        <v>82</v>
      </c>
      <c r="AY252" s="254" t="s">
        <v>130</v>
      </c>
    </row>
    <row r="253" s="1" customFormat="1" ht="14.4" customHeight="1">
      <c r="B253" s="45"/>
      <c r="C253" s="220" t="s">
        <v>457</v>
      </c>
      <c r="D253" s="220" t="s">
        <v>133</v>
      </c>
      <c r="E253" s="221" t="s">
        <v>454</v>
      </c>
      <c r="F253" s="222" t="s">
        <v>455</v>
      </c>
      <c r="G253" s="223" t="s">
        <v>246</v>
      </c>
      <c r="H253" s="224">
        <v>2248.625</v>
      </c>
      <c r="I253" s="225"/>
      <c r="J253" s="226">
        <f>ROUND(I253*H253,2)</f>
        <v>0</v>
      </c>
      <c r="K253" s="222" t="s">
        <v>144</v>
      </c>
      <c r="L253" s="71"/>
      <c r="M253" s="227" t="s">
        <v>21</v>
      </c>
      <c r="N253" s="228" t="s">
        <v>45</v>
      </c>
      <c r="O253" s="46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AR253" s="23" t="s">
        <v>137</v>
      </c>
      <c r="AT253" s="23" t="s">
        <v>133</v>
      </c>
      <c r="AU253" s="23" t="s">
        <v>84</v>
      </c>
      <c r="AY253" s="23" t="s">
        <v>130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23" t="s">
        <v>82</v>
      </c>
      <c r="BK253" s="231">
        <f>ROUND(I253*H253,2)</f>
        <v>0</v>
      </c>
      <c r="BL253" s="23" t="s">
        <v>137</v>
      </c>
      <c r="BM253" s="23" t="s">
        <v>663</v>
      </c>
    </row>
    <row r="254" s="1" customFormat="1" ht="22.8" customHeight="1">
      <c r="B254" s="45"/>
      <c r="C254" s="220" t="s">
        <v>461</v>
      </c>
      <c r="D254" s="220" t="s">
        <v>133</v>
      </c>
      <c r="E254" s="221" t="s">
        <v>458</v>
      </c>
      <c r="F254" s="222" t="s">
        <v>459</v>
      </c>
      <c r="G254" s="223" t="s">
        <v>246</v>
      </c>
      <c r="H254" s="224">
        <v>2090.1640000000002</v>
      </c>
      <c r="I254" s="225"/>
      <c r="J254" s="226">
        <f>ROUND(I254*H254,2)</f>
        <v>0</v>
      </c>
      <c r="K254" s="222" t="s">
        <v>144</v>
      </c>
      <c r="L254" s="71"/>
      <c r="M254" s="227" t="s">
        <v>21</v>
      </c>
      <c r="N254" s="228" t="s">
        <v>45</v>
      </c>
      <c r="O254" s="46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AR254" s="23" t="s">
        <v>137</v>
      </c>
      <c r="AT254" s="23" t="s">
        <v>133</v>
      </c>
      <c r="AU254" s="23" t="s">
        <v>84</v>
      </c>
      <c r="AY254" s="23" t="s">
        <v>130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23" t="s">
        <v>82</v>
      </c>
      <c r="BK254" s="231">
        <f>ROUND(I254*H254,2)</f>
        <v>0</v>
      </c>
      <c r="BL254" s="23" t="s">
        <v>137</v>
      </c>
      <c r="BM254" s="23" t="s">
        <v>664</v>
      </c>
    </row>
    <row r="255" s="1" customFormat="1" ht="34.2" customHeight="1">
      <c r="B255" s="45"/>
      <c r="C255" s="220" t="s">
        <v>243</v>
      </c>
      <c r="D255" s="220" t="s">
        <v>133</v>
      </c>
      <c r="E255" s="221" t="s">
        <v>473</v>
      </c>
      <c r="F255" s="222" t="s">
        <v>474</v>
      </c>
      <c r="G255" s="223" t="s">
        <v>246</v>
      </c>
      <c r="H255" s="224">
        <v>2088.96</v>
      </c>
      <c r="I255" s="225"/>
      <c r="J255" s="226">
        <f>ROUND(I255*H255,2)</f>
        <v>0</v>
      </c>
      <c r="K255" s="222" t="s">
        <v>144</v>
      </c>
      <c r="L255" s="71"/>
      <c r="M255" s="227" t="s">
        <v>21</v>
      </c>
      <c r="N255" s="228" t="s">
        <v>45</v>
      </c>
      <c r="O255" s="46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AR255" s="23" t="s">
        <v>137</v>
      </c>
      <c r="AT255" s="23" t="s">
        <v>133</v>
      </c>
      <c r="AU255" s="23" t="s">
        <v>84</v>
      </c>
      <c r="AY255" s="23" t="s">
        <v>130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23" t="s">
        <v>82</v>
      </c>
      <c r="BK255" s="231">
        <f>ROUND(I255*H255,2)</f>
        <v>0</v>
      </c>
      <c r="BL255" s="23" t="s">
        <v>137</v>
      </c>
      <c r="BM255" s="23" t="s">
        <v>665</v>
      </c>
    </row>
    <row r="256" s="1" customFormat="1" ht="22.8" customHeight="1">
      <c r="B256" s="45"/>
      <c r="C256" s="220" t="s">
        <v>185</v>
      </c>
      <c r="D256" s="220" t="s">
        <v>133</v>
      </c>
      <c r="E256" s="221" t="s">
        <v>666</v>
      </c>
      <c r="F256" s="222" t="s">
        <v>667</v>
      </c>
      <c r="G256" s="223" t="s">
        <v>246</v>
      </c>
      <c r="H256" s="224">
        <v>1.204</v>
      </c>
      <c r="I256" s="225"/>
      <c r="J256" s="226">
        <f>ROUND(I256*H256,2)</f>
        <v>0</v>
      </c>
      <c r="K256" s="222" t="s">
        <v>21</v>
      </c>
      <c r="L256" s="71"/>
      <c r="M256" s="227" t="s">
        <v>21</v>
      </c>
      <c r="N256" s="228" t="s">
        <v>45</v>
      </c>
      <c r="O256" s="46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AR256" s="23" t="s">
        <v>137</v>
      </c>
      <c r="AT256" s="23" t="s">
        <v>133</v>
      </c>
      <c r="AU256" s="23" t="s">
        <v>84</v>
      </c>
      <c r="AY256" s="23" t="s">
        <v>130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23" t="s">
        <v>82</v>
      </c>
      <c r="BK256" s="231">
        <f>ROUND(I256*H256,2)</f>
        <v>0</v>
      </c>
      <c r="BL256" s="23" t="s">
        <v>137</v>
      </c>
      <c r="BM256" s="23" t="s">
        <v>668</v>
      </c>
    </row>
    <row r="257" s="11" customFormat="1">
      <c r="B257" s="232"/>
      <c r="C257" s="233"/>
      <c r="D257" s="234" t="s">
        <v>139</v>
      </c>
      <c r="E257" s="235" t="s">
        <v>21</v>
      </c>
      <c r="F257" s="236" t="s">
        <v>669</v>
      </c>
      <c r="G257" s="233"/>
      <c r="H257" s="237">
        <v>1.204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AT257" s="243" t="s">
        <v>139</v>
      </c>
      <c r="AU257" s="243" t="s">
        <v>84</v>
      </c>
      <c r="AV257" s="11" t="s">
        <v>84</v>
      </c>
      <c r="AW257" s="11" t="s">
        <v>37</v>
      </c>
      <c r="AX257" s="11" t="s">
        <v>74</v>
      </c>
      <c r="AY257" s="243" t="s">
        <v>130</v>
      </c>
    </row>
    <row r="258" s="12" customFormat="1">
      <c r="B258" s="244"/>
      <c r="C258" s="245"/>
      <c r="D258" s="234" t="s">
        <v>139</v>
      </c>
      <c r="E258" s="246" t="s">
        <v>21</v>
      </c>
      <c r="F258" s="247" t="s">
        <v>141</v>
      </c>
      <c r="G258" s="245"/>
      <c r="H258" s="248">
        <v>1.204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AT258" s="254" t="s">
        <v>139</v>
      </c>
      <c r="AU258" s="254" t="s">
        <v>84</v>
      </c>
      <c r="AV258" s="12" t="s">
        <v>137</v>
      </c>
      <c r="AW258" s="12" t="s">
        <v>37</v>
      </c>
      <c r="AX258" s="12" t="s">
        <v>82</v>
      </c>
      <c r="AY258" s="254" t="s">
        <v>130</v>
      </c>
    </row>
    <row r="259" s="1" customFormat="1" ht="34.2" customHeight="1">
      <c r="B259" s="45"/>
      <c r="C259" s="220" t="s">
        <v>226</v>
      </c>
      <c r="D259" s="220" t="s">
        <v>133</v>
      </c>
      <c r="E259" s="221" t="s">
        <v>477</v>
      </c>
      <c r="F259" s="222" t="s">
        <v>478</v>
      </c>
      <c r="G259" s="223" t="s">
        <v>246</v>
      </c>
      <c r="H259" s="224">
        <v>2248.625</v>
      </c>
      <c r="I259" s="225"/>
      <c r="J259" s="226">
        <f>ROUND(I259*H259,2)</f>
        <v>0</v>
      </c>
      <c r="K259" s="222" t="s">
        <v>144</v>
      </c>
      <c r="L259" s="71"/>
      <c r="M259" s="227" t="s">
        <v>21</v>
      </c>
      <c r="N259" s="228" t="s">
        <v>45</v>
      </c>
      <c r="O259" s="46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AR259" s="23" t="s">
        <v>137</v>
      </c>
      <c r="AT259" s="23" t="s">
        <v>133</v>
      </c>
      <c r="AU259" s="23" t="s">
        <v>84</v>
      </c>
      <c r="AY259" s="23" t="s">
        <v>130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23" t="s">
        <v>82</v>
      </c>
      <c r="BK259" s="231">
        <f>ROUND(I259*H259,2)</f>
        <v>0</v>
      </c>
      <c r="BL259" s="23" t="s">
        <v>137</v>
      </c>
      <c r="BM259" s="23" t="s">
        <v>670</v>
      </c>
    </row>
    <row r="260" s="11" customFormat="1">
      <c r="B260" s="232"/>
      <c r="C260" s="233"/>
      <c r="D260" s="234" t="s">
        <v>139</v>
      </c>
      <c r="E260" s="235" t="s">
        <v>21</v>
      </c>
      <c r="F260" s="236" t="s">
        <v>671</v>
      </c>
      <c r="G260" s="233"/>
      <c r="H260" s="237">
        <v>2352.8249999999998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AT260" s="243" t="s">
        <v>139</v>
      </c>
      <c r="AU260" s="243" t="s">
        <v>84</v>
      </c>
      <c r="AV260" s="11" t="s">
        <v>84</v>
      </c>
      <c r="AW260" s="11" t="s">
        <v>37</v>
      </c>
      <c r="AX260" s="11" t="s">
        <v>74</v>
      </c>
      <c r="AY260" s="243" t="s">
        <v>130</v>
      </c>
    </row>
    <row r="261" s="13" customFormat="1">
      <c r="B261" s="265"/>
      <c r="C261" s="266"/>
      <c r="D261" s="234" t="s">
        <v>139</v>
      </c>
      <c r="E261" s="267" t="s">
        <v>21</v>
      </c>
      <c r="F261" s="268" t="s">
        <v>655</v>
      </c>
      <c r="G261" s="266"/>
      <c r="H261" s="267" t="s">
        <v>21</v>
      </c>
      <c r="I261" s="269"/>
      <c r="J261" s="266"/>
      <c r="K261" s="266"/>
      <c r="L261" s="270"/>
      <c r="M261" s="271"/>
      <c r="N261" s="272"/>
      <c r="O261" s="272"/>
      <c r="P261" s="272"/>
      <c r="Q261" s="272"/>
      <c r="R261" s="272"/>
      <c r="S261" s="272"/>
      <c r="T261" s="273"/>
      <c r="AT261" s="274" t="s">
        <v>139</v>
      </c>
      <c r="AU261" s="274" t="s">
        <v>84</v>
      </c>
      <c r="AV261" s="13" t="s">
        <v>82</v>
      </c>
      <c r="AW261" s="13" t="s">
        <v>37</v>
      </c>
      <c r="AX261" s="13" t="s">
        <v>74</v>
      </c>
      <c r="AY261" s="274" t="s">
        <v>130</v>
      </c>
    </row>
    <row r="262" s="11" customFormat="1">
      <c r="B262" s="232"/>
      <c r="C262" s="233"/>
      <c r="D262" s="234" t="s">
        <v>139</v>
      </c>
      <c r="E262" s="235" t="s">
        <v>21</v>
      </c>
      <c r="F262" s="236" t="s">
        <v>672</v>
      </c>
      <c r="G262" s="233"/>
      <c r="H262" s="237">
        <v>-104.2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AT262" s="243" t="s">
        <v>139</v>
      </c>
      <c r="AU262" s="243" t="s">
        <v>84</v>
      </c>
      <c r="AV262" s="11" t="s">
        <v>84</v>
      </c>
      <c r="AW262" s="11" t="s">
        <v>37</v>
      </c>
      <c r="AX262" s="11" t="s">
        <v>74</v>
      </c>
      <c r="AY262" s="243" t="s">
        <v>130</v>
      </c>
    </row>
    <row r="263" s="12" customFormat="1">
      <c r="B263" s="244"/>
      <c r="C263" s="245"/>
      <c r="D263" s="234" t="s">
        <v>139</v>
      </c>
      <c r="E263" s="246" t="s">
        <v>21</v>
      </c>
      <c r="F263" s="247" t="s">
        <v>141</v>
      </c>
      <c r="G263" s="245"/>
      <c r="H263" s="248">
        <v>2248.625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AT263" s="254" t="s">
        <v>139</v>
      </c>
      <c r="AU263" s="254" t="s">
        <v>84</v>
      </c>
      <c r="AV263" s="12" t="s">
        <v>137</v>
      </c>
      <c r="AW263" s="12" t="s">
        <v>37</v>
      </c>
      <c r="AX263" s="12" t="s">
        <v>82</v>
      </c>
      <c r="AY263" s="254" t="s">
        <v>130</v>
      </c>
    </row>
    <row r="264" s="10" customFormat="1" ht="29.88" customHeight="1">
      <c r="B264" s="204"/>
      <c r="C264" s="205"/>
      <c r="D264" s="206" t="s">
        <v>73</v>
      </c>
      <c r="E264" s="218" t="s">
        <v>480</v>
      </c>
      <c r="F264" s="218" t="s">
        <v>481</v>
      </c>
      <c r="G264" s="205"/>
      <c r="H264" s="205"/>
      <c r="I264" s="208"/>
      <c r="J264" s="219">
        <f>BK264</f>
        <v>0</v>
      </c>
      <c r="K264" s="205"/>
      <c r="L264" s="210"/>
      <c r="M264" s="211"/>
      <c r="N264" s="212"/>
      <c r="O264" s="212"/>
      <c r="P264" s="213">
        <f>P265</f>
        <v>0</v>
      </c>
      <c r="Q264" s="212"/>
      <c r="R264" s="213">
        <f>R265</f>
        <v>0</v>
      </c>
      <c r="S264" s="212"/>
      <c r="T264" s="214">
        <f>T265</f>
        <v>0</v>
      </c>
      <c r="AR264" s="215" t="s">
        <v>82</v>
      </c>
      <c r="AT264" s="216" t="s">
        <v>73</v>
      </c>
      <c r="AU264" s="216" t="s">
        <v>82</v>
      </c>
      <c r="AY264" s="215" t="s">
        <v>130</v>
      </c>
      <c r="BK264" s="217">
        <f>BK265</f>
        <v>0</v>
      </c>
    </row>
    <row r="265" s="1" customFormat="1" ht="34.2" customHeight="1">
      <c r="B265" s="45"/>
      <c r="C265" s="220" t="s">
        <v>465</v>
      </c>
      <c r="D265" s="220" t="s">
        <v>133</v>
      </c>
      <c r="E265" s="221" t="s">
        <v>483</v>
      </c>
      <c r="F265" s="222" t="s">
        <v>484</v>
      </c>
      <c r="G265" s="223" t="s">
        <v>246</v>
      </c>
      <c r="H265" s="224">
        <v>250.714</v>
      </c>
      <c r="I265" s="225"/>
      <c r="J265" s="226">
        <f>ROUND(I265*H265,2)</f>
        <v>0</v>
      </c>
      <c r="K265" s="222" t="s">
        <v>144</v>
      </c>
      <c r="L265" s="71"/>
      <c r="M265" s="227" t="s">
        <v>21</v>
      </c>
      <c r="N265" s="275" t="s">
        <v>45</v>
      </c>
      <c r="O265" s="276"/>
      <c r="P265" s="277">
        <f>O265*H265</f>
        <v>0</v>
      </c>
      <c r="Q265" s="277">
        <v>0</v>
      </c>
      <c r="R265" s="277">
        <f>Q265*H265</f>
        <v>0</v>
      </c>
      <c r="S265" s="277">
        <v>0</v>
      </c>
      <c r="T265" s="278">
        <f>S265*H265</f>
        <v>0</v>
      </c>
      <c r="AR265" s="23" t="s">
        <v>137</v>
      </c>
      <c r="AT265" s="23" t="s">
        <v>133</v>
      </c>
      <c r="AU265" s="23" t="s">
        <v>84</v>
      </c>
      <c r="AY265" s="23" t="s">
        <v>130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23" t="s">
        <v>82</v>
      </c>
      <c r="BK265" s="231">
        <f>ROUND(I265*H265,2)</f>
        <v>0</v>
      </c>
      <c r="BL265" s="23" t="s">
        <v>137</v>
      </c>
      <c r="BM265" s="23" t="s">
        <v>673</v>
      </c>
    </row>
    <row r="266" s="1" customFormat="1" ht="6.96" customHeight="1">
      <c r="B266" s="66"/>
      <c r="C266" s="67"/>
      <c r="D266" s="67"/>
      <c r="E266" s="67"/>
      <c r="F266" s="67"/>
      <c r="G266" s="67"/>
      <c r="H266" s="67"/>
      <c r="I266" s="165"/>
      <c r="J266" s="67"/>
      <c r="K266" s="67"/>
      <c r="L266" s="71"/>
    </row>
  </sheetData>
  <sheetProtection sheet="1" autoFilter="0" formatColumns="0" formatRows="0" objects="1" scenarios="1" spinCount="100000" saltValue="qGmxWM9vI1vz+9oWbuZWrvhdotI8u5BVft4cv4DP1g22y4lJkIDbcICZ1sQXQfBM6dHWSGtEAjas0vJfvtVDHA==" hashValue="Bmx5AT0ooypaN4C+i3TSysBMBPEBw97GCIxgFZIJ1qk+du3nhkNy/M2BxxkfFUrb+10EBMSTj1V0aN2jLI81wA==" algorithmName="SHA-512" password="CC35"/>
  <autoFilter ref="C83:K265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5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91</v>
      </c>
      <c r="G1" s="138" t="s">
        <v>92</v>
      </c>
      <c r="H1" s="138"/>
      <c r="I1" s="139"/>
      <c r="J1" s="138" t="s">
        <v>93</v>
      </c>
      <c r="K1" s="137" t="s">
        <v>94</v>
      </c>
      <c r="L1" s="138" t="s">
        <v>95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90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4.4" customHeight="1">
      <c r="B7" s="27"/>
      <c r="C7" s="28"/>
      <c r="D7" s="28"/>
      <c r="E7" s="142" t="str">
        <f>'Rekapitulace stavby'!K6</f>
        <v>II/112 STRUHAŘOV OKRUŽNÍ KŘIŽOVATKA A SILNICE, 1. ETAPA - PŘÍMÉ ÚSEKY, KM 0,040 00 - 1,920 00, KM 2,129 91 - 2,531 98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674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7. 2. 2018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75.6" customHeight="1">
      <c r="B24" s="147"/>
      <c r="C24" s="148"/>
      <c r="D24" s="148"/>
      <c r="E24" s="43" t="s">
        <v>39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ROUND(J82,2)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ROUND(SUM(BE82:BE104), 2)</f>
        <v>0</v>
      </c>
      <c r="G30" s="46"/>
      <c r="H30" s="46"/>
      <c r="I30" s="157">
        <v>0.20999999999999999</v>
      </c>
      <c r="J30" s="156">
        <f>ROUND(ROUND((SUM(BE82:BE104)),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ROUND(SUM(BF82:BF104), 2)</f>
        <v>0</v>
      </c>
      <c r="G31" s="46"/>
      <c r="H31" s="46"/>
      <c r="I31" s="157">
        <v>0.14999999999999999</v>
      </c>
      <c r="J31" s="156">
        <f>ROUND(ROUND((SUM(BF82:BF104)),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ROUND(SUM(BG82:BG104),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ROUND(SUM(BH82:BH104),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ROUND(SUM(BI82:BI104),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4.4" customHeight="1">
      <c r="B45" s="45"/>
      <c r="C45" s="46"/>
      <c r="D45" s="46"/>
      <c r="E45" s="142" t="str">
        <f>E7</f>
        <v>II/112 STRUHAŘOV OKRUŽNÍ KŘIŽOVATKA A SILNICE, 1. ETAPA - PŘÍMÉ ÚSEKY, KM 0,040 00 - 1,920 00, KM 2,129 91 - 2,531 98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6.2" customHeight="1">
      <c r="B47" s="45"/>
      <c r="C47" s="46"/>
      <c r="D47" s="46"/>
      <c r="E47" s="144" t="str">
        <f>E9</f>
        <v>SO 800 - Vedlejší rozpočtové náklady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Struhařov u Benešova, Myslíč, Benešov u Prahy</v>
      </c>
      <c r="G49" s="46"/>
      <c r="H49" s="46"/>
      <c r="I49" s="145" t="s">
        <v>25</v>
      </c>
      <c r="J49" s="146" t="str">
        <f>IF(J12="","",J12)</f>
        <v>7. 2. 2018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Středočeský kraj</v>
      </c>
      <c r="G51" s="46"/>
      <c r="H51" s="46"/>
      <c r="I51" s="145" t="s">
        <v>34</v>
      </c>
      <c r="J51" s="43" t="str">
        <f>E21</f>
        <v>Ing. Monika Povýšilová, Sweco Hydroprojekt a.s.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100</v>
      </c>
      <c r="D54" s="158"/>
      <c r="E54" s="158"/>
      <c r="F54" s="158"/>
      <c r="G54" s="158"/>
      <c r="H54" s="158"/>
      <c r="I54" s="172"/>
      <c r="J54" s="173" t="s">
        <v>101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102</v>
      </c>
      <c r="D56" s="46"/>
      <c r="E56" s="46"/>
      <c r="F56" s="46"/>
      <c r="G56" s="46"/>
      <c r="H56" s="46"/>
      <c r="I56" s="143"/>
      <c r="J56" s="154">
        <f>J82</f>
        <v>0</v>
      </c>
      <c r="K56" s="50"/>
      <c r="AU56" s="23" t="s">
        <v>103</v>
      </c>
    </row>
    <row r="57" s="7" customFormat="1" ht="24.96" customHeight="1">
      <c r="B57" s="176"/>
      <c r="C57" s="177"/>
      <c r="D57" s="178" t="s">
        <v>675</v>
      </c>
      <c r="E57" s="179"/>
      <c r="F57" s="179"/>
      <c r="G57" s="179"/>
      <c r="H57" s="179"/>
      <c r="I57" s="180"/>
      <c r="J57" s="181">
        <f>J83</f>
        <v>0</v>
      </c>
      <c r="K57" s="182"/>
    </row>
    <row r="58" s="8" customFormat="1" ht="19.92" customHeight="1">
      <c r="B58" s="183"/>
      <c r="C58" s="184"/>
      <c r="D58" s="185" t="s">
        <v>676</v>
      </c>
      <c r="E58" s="186"/>
      <c r="F58" s="186"/>
      <c r="G58" s="186"/>
      <c r="H58" s="186"/>
      <c r="I58" s="187"/>
      <c r="J58" s="188">
        <f>J84</f>
        <v>0</v>
      </c>
      <c r="K58" s="189"/>
    </row>
    <row r="59" s="8" customFormat="1" ht="19.92" customHeight="1">
      <c r="B59" s="183"/>
      <c r="C59" s="184"/>
      <c r="D59" s="185" t="s">
        <v>677</v>
      </c>
      <c r="E59" s="186"/>
      <c r="F59" s="186"/>
      <c r="G59" s="186"/>
      <c r="H59" s="186"/>
      <c r="I59" s="187"/>
      <c r="J59" s="188">
        <f>J91</f>
        <v>0</v>
      </c>
      <c r="K59" s="189"/>
    </row>
    <row r="60" s="8" customFormat="1" ht="19.92" customHeight="1">
      <c r="B60" s="183"/>
      <c r="C60" s="184"/>
      <c r="D60" s="185" t="s">
        <v>678</v>
      </c>
      <c r="E60" s="186"/>
      <c r="F60" s="186"/>
      <c r="G60" s="186"/>
      <c r="H60" s="186"/>
      <c r="I60" s="187"/>
      <c r="J60" s="188">
        <f>J94</f>
        <v>0</v>
      </c>
      <c r="K60" s="189"/>
    </row>
    <row r="61" s="8" customFormat="1" ht="19.92" customHeight="1">
      <c r="B61" s="183"/>
      <c r="C61" s="184"/>
      <c r="D61" s="185" t="s">
        <v>679</v>
      </c>
      <c r="E61" s="186"/>
      <c r="F61" s="186"/>
      <c r="G61" s="186"/>
      <c r="H61" s="186"/>
      <c r="I61" s="187"/>
      <c r="J61" s="188">
        <f>J97</f>
        <v>0</v>
      </c>
      <c r="K61" s="189"/>
    </row>
    <row r="62" s="8" customFormat="1" ht="19.92" customHeight="1">
      <c r="B62" s="183"/>
      <c r="C62" s="184"/>
      <c r="D62" s="185" t="s">
        <v>680</v>
      </c>
      <c r="E62" s="186"/>
      <c r="F62" s="186"/>
      <c r="G62" s="186"/>
      <c r="H62" s="186"/>
      <c r="I62" s="187"/>
      <c r="J62" s="188">
        <f>J99</f>
        <v>0</v>
      </c>
      <c r="K62" s="189"/>
    </row>
    <row r="63" s="1" customFormat="1" ht="21.84" customHeight="1">
      <c r="B63" s="45"/>
      <c r="C63" s="46"/>
      <c r="D63" s="46"/>
      <c r="E63" s="46"/>
      <c r="F63" s="46"/>
      <c r="G63" s="46"/>
      <c r="H63" s="46"/>
      <c r="I63" s="143"/>
      <c r="J63" s="46"/>
      <c r="K63" s="50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8"/>
    </row>
    <row r="68" s="1" customFormat="1" ht="6.96" customHeight="1">
      <c r="B68" s="69"/>
      <c r="C68" s="70"/>
      <c r="D68" s="70"/>
      <c r="E68" s="70"/>
      <c r="F68" s="70"/>
      <c r="G68" s="70"/>
      <c r="H68" s="70"/>
      <c r="I68" s="168"/>
      <c r="J68" s="70"/>
      <c r="K68" s="70"/>
      <c r="L68" s="71"/>
    </row>
    <row r="69" s="1" customFormat="1" ht="36.96" customHeight="1">
      <c r="B69" s="45"/>
      <c r="C69" s="72" t="s">
        <v>114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6.96" customHeight="1">
      <c r="B70" s="45"/>
      <c r="C70" s="73"/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4.4" customHeight="1">
      <c r="B71" s="45"/>
      <c r="C71" s="75" t="s">
        <v>18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4.4" customHeight="1">
      <c r="B72" s="45"/>
      <c r="C72" s="73"/>
      <c r="D72" s="73"/>
      <c r="E72" s="191" t="str">
        <f>E7</f>
        <v>II/112 STRUHAŘOV OKRUŽNÍ KŘIŽOVATKA A SILNICE, 1. ETAPA - PŘÍMÉ ÚSEKY, KM 0,040 00 - 1,920 00, KM 2,129 91 - 2,531 98</v>
      </c>
      <c r="F72" s="75"/>
      <c r="G72" s="75"/>
      <c r="H72" s="75"/>
      <c r="I72" s="190"/>
      <c r="J72" s="73"/>
      <c r="K72" s="73"/>
      <c r="L72" s="71"/>
    </row>
    <row r="73" s="1" customFormat="1" ht="14.4" customHeight="1">
      <c r="B73" s="45"/>
      <c r="C73" s="75" t="s">
        <v>97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6.2" customHeight="1">
      <c r="B74" s="45"/>
      <c r="C74" s="73"/>
      <c r="D74" s="73"/>
      <c r="E74" s="81" t="str">
        <f>E9</f>
        <v>SO 800 - Vedlejší rozpočtové náklady</v>
      </c>
      <c r="F74" s="73"/>
      <c r="G74" s="73"/>
      <c r="H74" s="73"/>
      <c r="I74" s="190"/>
      <c r="J74" s="73"/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8" customHeight="1">
      <c r="B76" s="45"/>
      <c r="C76" s="75" t="s">
        <v>23</v>
      </c>
      <c r="D76" s="73"/>
      <c r="E76" s="73"/>
      <c r="F76" s="192" t="str">
        <f>F12</f>
        <v>Struhařov u Benešova, Myslíč, Benešov u Prahy</v>
      </c>
      <c r="G76" s="73"/>
      <c r="H76" s="73"/>
      <c r="I76" s="193" t="s">
        <v>25</v>
      </c>
      <c r="J76" s="84" t="str">
        <f>IF(J12="","",J12)</f>
        <v>7. 2. 2018</v>
      </c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>
      <c r="B78" s="45"/>
      <c r="C78" s="75" t="s">
        <v>27</v>
      </c>
      <c r="D78" s="73"/>
      <c r="E78" s="73"/>
      <c r="F78" s="192" t="str">
        <f>E15</f>
        <v>Středočeský kraj</v>
      </c>
      <c r="G78" s="73"/>
      <c r="H78" s="73"/>
      <c r="I78" s="193" t="s">
        <v>34</v>
      </c>
      <c r="J78" s="192" t="str">
        <f>E21</f>
        <v>Ing. Monika Povýšilová, Sweco Hydroprojekt a.s.</v>
      </c>
      <c r="K78" s="73"/>
      <c r="L78" s="71"/>
    </row>
    <row r="79" s="1" customFormat="1" ht="14.4" customHeight="1">
      <c r="B79" s="45"/>
      <c r="C79" s="75" t="s">
        <v>32</v>
      </c>
      <c r="D79" s="73"/>
      <c r="E79" s="73"/>
      <c r="F79" s="192" t="str">
        <f>IF(E18="","",E18)</f>
        <v/>
      </c>
      <c r="G79" s="73"/>
      <c r="H79" s="73"/>
      <c r="I79" s="190"/>
      <c r="J79" s="73"/>
      <c r="K79" s="73"/>
      <c r="L79" s="71"/>
    </row>
    <row r="80" s="1" customFormat="1" ht="10.32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9" customFormat="1" ht="29.28" customHeight="1">
      <c r="B81" s="194"/>
      <c r="C81" s="195" t="s">
        <v>115</v>
      </c>
      <c r="D81" s="196" t="s">
        <v>59</v>
      </c>
      <c r="E81" s="196" t="s">
        <v>55</v>
      </c>
      <c r="F81" s="196" t="s">
        <v>116</v>
      </c>
      <c r="G81" s="196" t="s">
        <v>117</v>
      </c>
      <c r="H81" s="196" t="s">
        <v>118</v>
      </c>
      <c r="I81" s="197" t="s">
        <v>119</v>
      </c>
      <c r="J81" s="196" t="s">
        <v>101</v>
      </c>
      <c r="K81" s="198" t="s">
        <v>120</v>
      </c>
      <c r="L81" s="199"/>
      <c r="M81" s="101" t="s">
        <v>121</v>
      </c>
      <c r="N81" s="102" t="s">
        <v>44</v>
      </c>
      <c r="O81" s="102" t="s">
        <v>122</v>
      </c>
      <c r="P81" s="102" t="s">
        <v>123</v>
      </c>
      <c r="Q81" s="102" t="s">
        <v>124</v>
      </c>
      <c r="R81" s="102" t="s">
        <v>125</v>
      </c>
      <c r="S81" s="102" t="s">
        <v>126</v>
      </c>
      <c r="T81" s="103" t="s">
        <v>127</v>
      </c>
    </row>
    <row r="82" s="1" customFormat="1" ht="29.28" customHeight="1">
      <c r="B82" s="45"/>
      <c r="C82" s="107" t="s">
        <v>102</v>
      </c>
      <c r="D82" s="73"/>
      <c r="E82" s="73"/>
      <c r="F82" s="73"/>
      <c r="G82" s="73"/>
      <c r="H82" s="73"/>
      <c r="I82" s="190"/>
      <c r="J82" s="200">
        <f>BK82</f>
        <v>0</v>
      </c>
      <c r="K82" s="73"/>
      <c r="L82" s="71"/>
      <c r="M82" s="104"/>
      <c r="N82" s="105"/>
      <c r="O82" s="105"/>
      <c r="P82" s="201">
        <f>P83</f>
        <v>0</v>
      </c>
      <c r="Q82" s="105"/>
      <c r="R82" s="201">
        <f>R83</f>
        <v>0</v>
      </c>
      <c r="S82" s="105"/>
      <c r="T82" s="202">
        <f>T83</f>
        <v>0</v>
      </c>
      <c r="AT82" s="23" t="s">
        <v>73</v>
      </c>
      <c r="AU82" s="23" t="s">
        <v>103</v>
      </c>
      <c r="BK82" s="203">
        <f>BK83</f>
        <v>0</v>
      </c>
    </row>
    <row r="83" s="10" customFormat="1" ht="37.44" customHeight="1">
      <c r="B83" s="204"/>
      <c r="C83" s="205"/>
      <c r="D83" s="206" t="s">
        <v>73</v>
      </c>
      <c r="E83" s="207" t="s">
        <v>681</v>
      </c>
      <c r="F83" s="207" t="s">
        <v>89</v>
      </c>
      <c r="G83" s="205"/>
      <c r="H83" s="205"/>
      <c r="I83" s="208"/>
      <c r="J83" s="209">
        <f>BK83</f>
        <v>0</v>
      </c>
      <c r="K83" s="205"/>
      <c r="L83" s="210"/>
      <c r="M83" s="211"/>
      <c r="N83" s="212"/>
      <c r="O83" s="212"/>
      <c r="P83" s="213">
        <f>P84+P91+P94+P97+P99</f>
        <v>0</v>
      </c>
      <c r="Q83" s="212"/>
      <c r="R83" s="213">
        <f>R84+R91+R94+R97+R99</f>
        <v>0</v>
      </c>
      <c r="S83" s="212"/>
      <c r="T83" s="214">
        <f>T84+T91+T94+T97+T99</f>
        <v>0</v>
      </c>
      <c r="AR83" s="215" t="s">
        <v>224</v>
      </c>
      <c r="AT83" s="216" t="s">
        <v>73</v>
      </c>
      <c r="AU83" s="216" t="s">
        <v>74</v>
      </c>
      <c r="AY83" s="215" t="s">
        <v>130</v>
      </c>
      <c r="BK83" s="217">
        <f>BK84+BK91+BK94+BK97+BK99</f>
        <v>0</v>
      </c>
    </row>
    <row r="84" s="10" customFormat="1" ht="19.92" customHeight="1">
      <c r="B84" s="204"/>
      <c r="C84" s="205"/>
      <c r="D84" s="206" t="s">
        <v>73</v>
      </c>
      <c r="E84" s="218" t="s">
        <v>682</v>
      </c>
      <c r="F84" s="218" t="s">
        <v>683</v>
      </c>
      <c r="G84" s="205"/>
      <c r="H84" s="205"/>
      <c r="I84" s="208"/>
      <c r="J84" s="219">
        <f>BK84</f>
        <v>0</v>
      </c>
      <c r="K84" s="205"/>
      <c r="L84" s="210"/>
      <c r="M84" s="211"/>
      <c r="N84" s="212"/>
      <c r="O84" s="212"/>
      <c r="P84" s="213">
        <f>SUM(P85:P90)</f>
        <v>0</v>
      </c>
      <c r="Q84" s="212"/>
      <c r="R84" s="213">
        <f>SUM(R85:R90)</f>
        <v>0</v>
      </c>
      <c r="S84" s="212"/>
      <c r="T84" s="214">
        <f>SUM(T85:T90)</f>
        <v>0</v>
      </c>
      <c r="AR84" s="215" t="s">
        <v>224</v>
      </c>
      <c r="AT84" s="216" t="s">
        <v>73</v>
      </c>
      <c r="AU84" s="216" t="s">
        <v>82</v>
      </c>
      <c r="AY84" s="215" t="s">
        <v>130</v>
      </c>
      <c r="BK84" s="217">
        <f>SUM(BK85:BK90)</f>
        <v>0</v>
      </c>
    </row>
    <row r="85" s="1" customFormat="1" ht="14.4" customHeight="1">
      <c r="B85" s="45"/>
      <c r="C85" s="220" t="s">
        <v>82</v>
      </c>
      <c r="D85" s="220" t="s">
        <v>133</v>
      </c>
      <c r="E85" s="221" t="s">
        <v>684</v>
      </c>
      <c r="F85" s="222" t="s">
        <v>685</v>
      </c>
      <c r="G85" s="223" t="s">
        <v>686</v>
      </c>
      <c r="H85" s="224">
        <v>1</v>
      </c>
      <c r="I85" s="225"/>
      <c r="J85" s="226">
        <f>ROUND(I85*H85,2)</f>
        <v>0</v>
      </c>
      <c r="K85" s="222" t="s">
        <v>144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687</v>
      </c>
      <c r="AT85" s="23" t="s">
        <v>133</v>
      </c>
      <c r="AU85" s="23" t="s">
        <v>84</v>
      </c>
      <c r="AY85" s="23" t="s">
        <v>130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687</v>
      </c>
      <c r="BM85" s="23" t="s">
        <v>688</v>
      </c>
    </row>
    <row r="86" s="1" customFormat="1" ht="14.4" customHeight="1">
      <c r="B86" s="45"/>
      <c r="C86" s="220" t="s">
        <v>84</v>
      </c>
      <c r="D86" s="220" t="s">
        <v>133</v>
      </c>
      <c r="E86" s="221" t="s">
        <v>689</v>
      </c>
      <c r="F86" s="222" t="s">
        <v>690</v>
      </c>
      <c r="G86" s="223" t="s">
        <v>686</v>
      </c>
      <c r="H86" s="224">
        <v>1</v>
      </c>
      <c r="I86" s="225"/>
      <c r="J86" s="226">
        <f>ROUND(I86*H86,2)</f>
        <v>0</v>
      </c>
      <c r="K86" s="222" t="s">
        <v>144</v>
      </c>
      <c r="L86" s="71"/>
      <c r="M86" s="227" t="s">
        <v>21</v>
      </c>
      <c r="N86" s="228" t="s">
        <v>45</v>
      </c>
      <c r="O86" s="46"/>
      <c r="P86" s="229">
        <f>O86*H86</f>
        <v>0</v>
      </c>
      <c r="Q86" s="229">
        <v>0</v>
      </c>
      <c r="R86" s="229">
        <f>Q86*H86</f>
        <v>0</v>
      </c>
      <c r="S86" s="229">
        <v>0</v>
      </c>
      <c r="T86" s="230">
        <f>S86*H86</f>
        <v>0</v>
      </c>
      <c r="AR86" s="23" t="s">
        <v>687</v>
      </c>
      <c r="AT86" s="23" t="s">
        <v>133</v>
      </c>
      <c r="AU86" s="23" t="s">
        <v>84</v>
      </c>
      <c r="AY86" s="23" t="s">
        <v>130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3" t="s">
        <v>82</v>
      </c>
      <c r="BK86" s="231">
        <f>ROUND(I86*H86,2)</f>
        <v>0</v>
      </c>
      <c r="BL86" s="23" t="s">
        <v>687</v>
      </c>
      <c r="BM86" s="23" t="s">
        <v>691</v>
      </c>
    </row>
    <row r="87" s="1" customFormat="1" ht="14.4" customHeight="1">
      <c r="B87" s="45"/>
      <c r="C87" s="220" t="s">
        <v>191</v>
      </c>
      <c r="D87" s="220" t="s">
        <v>133</v>
      </c>
      <c r="E87" s="221" t="s">
        <v>692</v>
      </c>
      <c r="F87" s="222" t="s">
        <v>693</v>
      </c>
      <c r="G87" s="223" t="s">
        <v>686</v>
      </c>
      <c r="H87" s="224">
        <v>1</v>
      </c>
      <c r="I87" s="225"/>
      <c r="J87" s="226">
        <f>ROUND(I87*H87,2)</f>
        <v>0</v>
      </c>
      <c r="K87" s="222" t="s">
        <v>144</v>
      </c>
      <c r="L87" s="71"/>
      <c r="M87" s="227" t="s">
        <v>21</v>
      </c>
      <c r="N87" s="228" t="s">
        <v>45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687</v>
      </c>
      <c r="AT87" s="23" t="s">
        <v>133</v>
      </c>
      <c r="AU87" s="23" t="s">
        <v>84</v>
      </c>
      <c r="AY87" s="23" t="s">
        <v>130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82</v>
      </c>
      <c r="BK87" s="231">
        <f>ROUND(I87*H87,2)</f>
        <v>0</v>
      </c>
      <c r="BL87" s="23" t="s">
        <v>687</v>
      </c>
      <c r="BM87" s="23" t="s">
        <v>694</v>
      </c>
    </row>
    <row r="88" s="1" customFormat="1" ht="14.4" customHeight="1">
      <c r="B88" s="45"/>
      <c r="C88" s="220" t="s">
        <v>9</v>
      </c>
      <c r="D88" s="220" t="s">
        <v>133</v>
      </c>
      <c r="E88" s="221" t="s">
        <v>695</v>
      </c>
      <c r="F88" s="222" t="s">
        <v>696</v>
      </c>
      <c r="G88" s="223" t="s">
        <v>686</v>
      </c>
      <c r="H88" s="224">
        <v>1</v>
      </c>
      <c r="I88" s="225"/>
      <c r="J88" s="226">
        <f>ROUND(I88*H88,2)</f>
        <v>0</v>
      </c>
      <c r="K88" s="222" t="s">
        <v>21</v>
      </c>
      <c r="L88" s="71"/>
      <c r="M88" s="227" t="s">
        <v>21</v>
      </c>
      <c r="N88" s="228" t="s">
        <v>45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687</v>
      </c>
      <c r="AT88" s="23" t="s">
        <v>133</v>
      </c>
      <c r="AU88" s="23" t="s">
        <v>84</v>
      </c>
      <c r="AY88" s="23" t="s">
        <v>130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687</v>
      </c>
      <c r="BM88" s="23" t="s">
        <v>697</v>
      </c>
    </row>
    <row r="89" s="1" customFormat="1" ht="14.4" customHeight="1">
      <c r="B89" s="45"/>
      <c r="C89" s="220" t="s">
        <v>352</v>
      </c>
      <c r="D89" s="220" t="s">
        <v>133</v>
      </c>
      <c r="E89" s="221" t="s">
        <v>698</v>
      </c>
      <c r="F89" s="222" t="s">
        <v>699</v>
      </c>
      <c r="G89" s="223" t="s">
        <v>686</v>
      </c>
      <c r="H89" s="224">
        <v>1</v>
      </c>
      <c r="I89" s="225"/>
      <c r="J89" s="226">
        <f>ROUND(I89*H89,2)</f>
        <v>0</v>
      </c>
      <c r="K89" s="222" t="s">
        <v>144</v>
      </c>
      <c r="L89" s="71"/>
      <c r="M89" s="227" t="s">
        <v>21</v>
      </c>
      <c r="N89" s="228" t="s">
        <v>45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687</v>
      </c>
      <c r="AT89" s="23" t="s">
        <v>133</v>
      </c>
      <c r="AU89" s="23" t="s">
        <v>84</v>
      </c>
      <c r="AY89" s="23" t="s">
        <v>130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82</v>
      </c>
      <c r="BK89" s="231">
        <f>ROUND(I89*H89,2)</f>
        <v>0</v>
      </c>
      <c r="BL89" s="23" t="s">
        <v>687</v>
      </c>
      <c r="BM89" s="23" t="s">
        <v>700</v>
      </c>
    </row>
    <row r="90" s="1" customFormat="1" ht="14.4" customHeight="1">
      <c r="B90" s="45"/>
      <c r="C90" s="220" t="s">
        <v>345</v>
      </c>
      <c r="D90" s="220" t="s">
        <v>133</v>
      </c>
      <c r="E90" s="221" t="s">
        <v>701</v>
      </c>
      <c r="F90" s="222" t="s">
        <v>702</v>
      </c>
      <c r="G90" s="223" t="s">
        <v>686</v>
      </c>
      <c r="H90" s="224">
        <v>1</v>
      </c>
      <c r="I90" s="225"/>
      <c r="J90" s="226">
        <f>ROUND(I90*H90,2)</f>
        <v>0</v>
      </c>
      <c r="K90" s="222" t="s">
        <v>21</v>
      </c>
      <c r="L90" s="71"/>
      <c r="M90" s="227" t="s">
        <v>21</v>
      </c>
      <c r="N90" s="228" t="s">
        <v>45</v>
      </c>
      <c r="O90" s="46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AR90" s="23" t="s">
        <v>687</v>
      </c>
      <c r="AT90" s="23" t="s">
        <v>133</v>
      </c>
      <c r="AU90" s="23" t="s">
        <v>84</v>
      </c>
      <c r="AY90" s="23" t="s">
        <v>130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82</v>
      </c>
      <c r="BK90" s="231">
        <f>ROUND(I90*H90,2)</f>
        <v>0</v>
      </c>
      <c r="BL90" s="23" t="s">
        <v>687</v>
      </c>
      <c r="BM90" s="23" t="s">
        <v>703</v>
      </c>
    </row>
    <row r="91" s="10" customFormat="1" ht="29.88" customHeight="1">
      <c r="B91" s="204"/>
      <c r="C91" s="205"/>
      <c r="D91" s="206" t="s">
        <v>73</v>
      </c>
      <c r="E91" s="218" t="s">
        <v>704</v>
      </c>
      <c r="F91" s="218" t="s">
        <v>705</v>
      </c>
      <c r="G91" s="205"/>
      <c r="H91" s="205"/>
      <c r="I91" s="208"/>
      <c r="J91" s="219">
        <f>BK91</f>
        <v>0</v>
      </c>
      <c r="K91" s="205"/>
      <c r="L91" s="210"/>
      <c r="M91" s="211"/>
      <c r="N91" s="212"/>
      <c r="O91" s="212"/>
      <c r="P91" s="213">
        <f>SUM(P92:P93)</f>
        <v>0</v>
      </c>
      <c r="Q91" s="212"/>
      <c r="R91" s="213">
        <f>SUM(R92:R93)</f>
        <v>0</v>
      </c>
      <c r="S91" s="212"/>
      <c r="T91" s="214">
        <f>SUM(T92:T93)</f>
        <v>0</v>
      </c>
      <c r="AR91" s="215" t="s">
        <v>224</v>
      </c>
      <c r="AT91" s="216" t="s">
        <v>73</v>
      </c>
      <c r="AU91" s="216" t="s">
        <v>82</v>
      </c>
      <c r="AY91" s="215" t="s">
        <v>130</v>
      </c>
      <c r="BK91" s="217">
        <f>SUM(BK92:BK93)</f>
        <v>0</v>
      </c>
    </row>
    <row r="92" s="1" customFormat="1" ht="14.4" customHeight="1">
      <c r="B92" s="45"/>
      <c r="C92" s="220" t="s">
        <v>267</v>
      </c>
      <c r="D92" s="220" t="s">
        <v>133</v>
      </c>
      <c r="E92" s="221" t="s">
        <v>706</v>
      </c>
      <c r="F92" s="222" t="s">
        <v>705</v>
      </c>
      <c r="G92" s="223" t="s">
        <v>686</v>
      </c>
      <c r="H92" s="224">
        <v>1</v>
      </c>
      <c r="I92" s="225"/>
      <c r="J92" s="226">
        <f>ROUND(I92*H92,2)</f>
        <v>0</v>
      </c>
      <c r="K92" s="222" t="s">
        <v>144</v>
      </c>
      <c r="L92" s="71"/>
      <c r="M92" s="227" t="s">
        <v>21</v>
      </c>
      <c r="N92" s="228" t="s">
        <v>45</v>
      </c>
      <c r="O92" s="46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AR92" s="23" t="s">
        <v>687</v>
      </c>
      <c r="AT92" s="23" t="s">
        <v>133</v>
      </c>
      <c r="AU92" s="23" t="s">
        <v>84</v>
      </c>
      <c r="AY92" s="23" t="s">
        <v>130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82</v>
      </c>
      <c r="BK92" s="231">
        <f>ROUND(I92*H92,2)</f>
        <v>0</v>
      </c>
      <c r="BL92" s="23" t="s">
        <v>687</v>
      </c>
      <c r="BM92" s="23" t="s">
        <v>707</v>
      </c>
    </row>
    <row r="93" s="1" customFormat="1" ht="14.4" customHeight="1">
      <c r="B93" s="45"/>
      <c r="C93" s="220" t="s">
        <v>329</v>
      </c>
      <c r="D93" s="220" t="s">
        <v>133</v>
      </c>
      <c r="E93" s="221" t="s">
        <v>708</v>
      </c>
      <c r="F93" s="222" t="s">
        <v>709</v>
      </c>
      <c r="G93" s="223" t="s">
        <v>686</v>
      </c>
      <c r="H93" s="224">
        <v>1</v>
      </c>
      <c r="I93" s="225"/>
      <c r="J93" s="226">
        <f>ROUND(I93*H93,2)</f>
        <v>0</v>
      </c>
      <c r="K93" s="222" t="s">
        <v>21</v>
      </c>
      <c r="L93" s="71"/>
      <c r="M93" s="227" t="s">
        <v>21</v>
      </c>
      <c r="N93" s="228" t="s">
        <v>45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" t="s">
        <v>687</v>
      </c>
      <c r="AT93" s="23" t="s">
        <v>133</v>
      </c>
      <c r="AU93" s="23" t="s">
        <v>84</v>
      </c>
      <c r="AY93" s="23" t="s">
        <v>130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82</v>
      </c>
      <c r="BK93" s="231">
        <f>ROUND(I93*H93,2)</f>
        <v>0</v>
      </c>
      <c r="BL93" s="23" t="s">
        <v>687</v>
      </c>
      <c r="BM93" s="23" t="s">
        <v>710</v>
      </c>
    </row>
    <row r="94" s="10" customFormat="1" ht="29.88" customHeight="1">
      <c r="B94" s="204"/>
      <c r="C94" s="205"/>
      <c r="D94" s="206" t="s">
        <v>73</v>
      </c>
      <c r="E94" s="218" t="s">
        <v>711</v>
      </c>
      <c r="F94" s="218" t="s">
        <v>712</v>
      </c>
      <c r="G94" s="205"/>
      <c r="H94" s="205"/>
      <c r="I94" s="208"/>
      <c r="J94" s="219">
        <f>BK94</f>
        <v>0</v>
      </c>
      <c r="K94" s="205"/>
      <c r="L94" s="210"/>
      <c r="M94" s="211"/>
      <c r="N94" s="212"/>
      <c r="O94" s="212"/>
      <c r="P94" s="213">
        <f>SUM(P95:P96)</f>
        <v>0</v>
      </c>
      <c r="Q94" s="212"/>
      <c r="R94" s="213">
        <f>SUM(R95:R96)</f>
        <v>0</v>
      </c>
      <c r="S94" s="212"/>
      <c r="T94" s="214">
        <f>SUM(T95:T96)</f>
        <v>0</v>
      </c>
      <c r="AR94" s="215" t="s">
        <v>224</v>
      </c>
      <c r="AT94" s="216" t="s">
        <v>73</v>
      </c>
      <c r="AU94" s="216" t="s">
        <v>82</v>
      </c>
      <c r="AY94" s="215" t="s">
        <v>130</v>
      </c>
      <c r="BK94" s="217">
        <f>SUM(BK95:BK96)</f>
        <v>0</v>
      </c>
    </row>
    <row r="95" s="1" customFormat="1" ht="14.4" customHeight="1">
      <c r="B95" s="45"/>
      <c r="C95" s="220" t="s">
        <v>282</v>
      </c>
      <c r="D95" s="220" t="s">
        <v>133</v>
      </c>
      <c r="E95" s="221" t="s">
        <v>713</v>
      </c>
      <c r="F95" s="222" t="s">
        <v>714</v>
      </c>
      <c r="G95" s="223" t="s">
        <v>686</v>
      </c>
      <c r="H95" s="224">
        <v>1</v>
      </c>
      <c r="I95" s="225"/>
      <c r="J95" s="226">
        <f>ROUND(I95*H95,2)</f>
        <v>0</v>
      </c>
      <c r="K95" s="222" t="s">
        <v>144</v>
      </c>
      <c r="L95" s="71"/>
      <c r="M95" s="227" t="s">
        <v>21</v>
      </c>
      <c r="N95" s="228" t="s">
        <v>45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AR95" s="23" t="s">
        <v>687</v>
      </c>
      <c r="AT95" s="23" t="s">
        <v>133</v>
      </c>
      <c r="AU95" s="23" t="s">
        <v>84</v>
      </c>
      <c r="AY95" s="23" t="s">
        <v>130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82</v>
      </c>
      <c r="BK95" s="231">
        <f>ROUND(I95*H95,2)</f>
        <v>0</v>
      </c>
      <c r="BL95" s="23" t="s">
        <v>687</v>
      </c>
      <c r="BM95" s="23" t="s">
        <v>715</v>
      </c>
    </row>
    <row r="96" s="1" customFormat="1" ht="14.4" customHeight="1">
      <c r="B96" s="45"/>
      <c r="C96" s="220" t="s">
        <v>306</v>
      </c>
      <c r="D96" s="220" t="s">
        <v>133</v>
      </c>
      <c r="E96" s="221" t="s">
        <v>716</v>
      </c>
      <c r="F96" s="222" t="s">
        <v>717</v>
      </c>
      <c r="G96" s="223" t="s">
        <v>686</v>
      </c>
      <c r="H96" s="224">
        <v>1</v>
      </c>
      <c r="I96" s="225"/>
      <c r="J96" s="226">
        <f>ROUND(I96*H96,2)</f>
        <v>0</v>
      </c>
      <c r="K96" s="222" t="s">
        <v>144</v>
      </c>
      <c r="L96" s="71"/>
      <c r="M96" s="227" t="s">
        <v>21</v>
      </c>
      <c r="N96" s="228" t="s">
        <v>45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3" t="s">
        <v>687</v>
      </c>
      <c r="AT96" s="23" t="s">
        <v>133</v>
      </c>
      <c r="AU96" s="23" t="s">
        <v>84</v>
      </c>
      <c r="AY96" s="23" t="s">
        <v>130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82</v>
      </c>
      <c r="BK96" s="231">
        <f>ROUND(I96*H96,2)</f>
        <v>0</v>
      </c>
      <c r="BL96" s="23" t="s">
        <v>687</v>
      </c>
      <c r="BM96" s="23" t="s">
        <v>718</v>
      </c>
    </row>
    <row r="97" s="10" customFormat="1" ht="29.88" customHeight="1">
      <c r="B97" s="204"/>
      <c r="C97" s="205"/>
      <c r="D97" s="206" t="s">
        <v>73</v>
      </c>
      <c r="E97" s="218" t="s">
        <v>719</v>
      </c>
      <c r="F97" s="218" t="s">
        <v>720</v>
      </c>
      <c r="G97" s="205"/>
      <c r="H97" s="205"/>
      <c r="I97" s="208"/>
      <c r="J97" s="219">
        <f>BK97</f>
        <v>0</v>
      </c>
      <c r="K97" s="205"/>
      <c r="L97" s="210"/>
      <c r="M97" s="211"/>
      <c r="N97" s="212"/>
      <c r="O97" s="212"/>
      <c r="P97" s="213">
        <f>P98</f>
        <v>0</v>
      </c>
      <c r="Q97" s="212"/>
      <c r="R97" s="213">
        <f>R98</f>
        <v>0</v>
      </c>
      <c r="S97" s="212"/>
      <c r="T97" s="214">
        <f>T98</f>
        <v>0</v>
      </c>
      <c r="AR97" s="215" t="s">
        <v>224</v>
      </c>
      <c r="AT97" s="216" t="s">
        <v>73</v>
      </c>
      <c r="AU97" s="216" t="s">
        <v>82</v>
      </c>
      <c r="AY97" s="215" t="s">
        <v>130</v>
      </c>
      <c r="BK97" s="217">
        <f>BK98</f>
        <v>0</v>
      </c>
    </row>
    <row r="98" s="1" customFormat="1" ht="14.4" customHeight="1">
      <c r="B98" s="45"/>
      <c r="C98" s="220" t="s">
        <v>310</v>
      </c>
      <c r="D98" s="220" t="s">
        <v>133</v>
      </c>
      <c r="E98" s="221" t="s">
        <v>721</v>
      </c>
      <c r="F98" s="222" t="s">
        <v>722</v>
      </c>
      <c r="G98" s="223" t="s">
        <v>686</v>
      </c>
      <c r="H98" s="224">
        <v>1</v>
      </c>
      <c r="I98" s="225"/>
      <c r="J98" s="226">
        <f>ROUND(I98*H98,2)</f>
        <v>0</v>
      </c>
      <c r="K98" s="222" t="s">
        <v>144</v>
      </c>
      <c r="L98" s="71"/>
      <c r="M98" s="227" t="s">
        <v>21</v>
      </c>
      <c r="N98" s="228" t="s">
        <v>45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AR98" s="23" t="s">
        <v>687</v>
      </c>
      <c r="AT98" s="23" t="s">
        <v>133</v>
      </c>
      <c r="AU98" s="23" t="s">
        <v>84</v>
      </c>
      <c r="AY98" s="23" t="s">
        <v>130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82</v>
      </c>
      <c r="BK98" s="231">
        <f>ROUND(I98*H98,2)</f>
        <v>0</v>
      </c>
      <c r="BL98" s="23" t="s">
        <v>687</v>
      </c>
      <c r="BM98" s="23" t="s">
        <v>723</v>
      </c>
    </row>
    <row r="99" s="10" customFormat="1" ht="29.88" customHeight="1">
      <c r="B99" s="204"/>
      <c r="C99" s="205"/>
      <c r="D99" s="206" t="s">
        <v>73</v>
      </c>
      <c r="E99" s="218" t="s">
        <v>724</v>
      </c>
      <c r="F99" s="218" t="s">
        <v>725</v>
      </c>
      <c r="G99" s="205"/>
      <c r="H99" s="205"/>
      <c r="I99" s="208"/>
      <c r="J99" s="219">
        <f>BK99</f>
        <v>0</v>
      </c>
      <c r="K99" s="205"/>
      <c r="L99" s="210"/>
      <c r="M99" s="211"/>
      <c r="N99" s="212"/>
      <c r="O99" s="212"/>
      <c r="P99" s="213">
        <f>SUM(P100:P104)</f>
        <v>0</v>
      </c>
      <c r="Q99" s="212"/>
      <c r="R99" s="213">
        <f>SUM(R100:R104)</f>
        <v>0</v>
      </c>
      <c r="S99" s="212"/>
      <c r="T99" s="214">
        <f>SUM(T100:T104)</f>
        <v>0</v>
      </c>
      <c r="AR99" s="215" t="s">
        <v>224</v>
      </c>
      <c r="AT99" s="216" t="s">
        <v>73</v>
      </c>
      <c r="AU99" s="216" t="s">
        <v>82</v>
      </c>
      <c r="AY99" s="215" t="s">
        <v>130</v>
      </c>
      <c r="BK99" s="217">
        <f>SUM(BK100:BK104)</f>
        <v>0</v>
      </c>
    </row>
    <row r="100" s="1" customFormat="1" ht="14.4" customHeight="1">
      <c r="B100" s="45"/>
      <c r="C100" s="220" t="s">
        <v>318</v>
      </c>
      <c r="D100" s="220" t="s">
        <v>133</v>
      </c>
      <c r="E100" s="221" t="s">
        <v>726</v>
      </c>
      <c r="F100" s="222" t="s">
        <v>727</v>
      </c>
      <c r="G100" s="223" t="s">
        <v>686</v>
      </c>
      <c r="H100" s="224">
        <v>1</v>
      </c>
      <c r="I100" s="225"/>
      <c r="J100" s="226">
        <f>ROUND(I100*H100,2)</f>
        <v>0</v>
      </c>
      <c r="K100" s="222" t="s">
        <v>21</v>
      </c>
      <c r="L100" s="71"/>
      <c r="M100" s="227" t="s">
        <v>21</v>
      </c>
      <c r="N100" s="228" t="s">
        <v>45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687</v>
      </c>
      <c r="AT100" s="23" t="s">
        <v>133</v>
      </c>
      <c r="AU100" s="23" t="s">
        <v>84</v>
      </c>
      <c r="AY100" s="23" t="s">
        <v>130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82</v>
      </c>
      <c r="BK100" s="231">
        <f>ROUND(I100*H100,2)</f>
        <v>0</v>
      </c>
      <c r="BL100" s="23" t="s">
        <v>687</v>
      </c>
      <c r="BM100" s="23" t="s">
        <v>728</v>
      </c>
    </row>
    <row r="101" s="1" customFormat="1" ht="14.4" customHeight="1">
      <c r="B101" s="45"/>
      <c r="C101" s="220" t="s">
        <v>333</v>
      </c>
      <c r="D101" s="220" t="s">
        <v>133</v>
      </c>
      <c r="E101" s="221" t="s">
        <v>729</v>
      </c>
      <c r="F101" s="222" t="s">
        <v>730</v>
      </c>
      <c r="G101" s="223" t="s">
        <v>686</v>
      </c>
      <c r="H101" s="224">
        <v>1</v>
      </c>
      <c r="I101" s="225"/>
      <c r="J101" s="226">
        <f>ROUND(I101*H101,2)</f>
        <v>0</v>
      </c>
      <c r="K101" s="222" t="s">
        <v>21</v>
      </c>
      <c r="L101" s="71"/>
      <c r="M101" s="227" t="s">
        <v>21</v>
      </c>
      <c r="N101" s="228" t="s">
        <v>45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" t="s">
        <v>687</v>
      </c>
      <c r="AT101" s="23" t="s">
        <v>133</v>
      </c>
      <c r="AU101" s="23" t="s">
        <v>84</v>
      </c>
      <c r="AY101" s="23" t="s">
        <v>130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82</v>
      </c>
      <c r="BK101" s="231">
        <f>ROUND(I101*H101,2)</f>
        <v>0</v>
      </c>
      <c r="BL101" s="23" t="s">
        <v>687</v>
      </c>
      <c r="BM101" s="23" t="s">
        <v>731</v>
      </c>
    </row>
    <row r="102" s="1" customFormat="1" ht="14.4" customHeight="1">
      <c r="B102" s="45"/>
      <c r="C102" s="220" t="s">
        <v>337</v>
      </c>
      <c r="D102" s="220" t="s">
        <v>133</v>
      </c>
      <c r="E102" s="221" t="s">
        <v>732</v>
      </c>
      <c r="F102" s="222" t="s">
        <v>733</v>
      </c>
      <c r="G102" s="223" t="s">
        <v>136</v>
      </c>
      <c r="H102" s="224">
        <v>200</v>
      </c>
      <c r="I102" s="225"/>
      <c r="J102" s="226">
        <f>ROUND(I102*H102,2)</f>
        <v>0</v>
      </c>
      <c r="K102" s="222" t="s">
        <v>21</v>
      </c>
      <c r="L102" s="71"/>
      <c r="M102" s="227" t="s">
        <v>21</v>
      </c>
      <c r="N102" s="228" t="s">
        <v>45</v>
      </c>
      <c r="O102" s="4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3" t="s">
        <v>687</v>
      </c>
      <c r="AT102" s="23" t="s">
        <v>133</v>
      </c>
      <c r="AU102" s="23" t="s">
        <v>84</v>
      </c>
      <c r="AY102" s="23" t="s">
        <v>130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82</v>
      </c>
      <c r="BK102" s="231">
        <f>ROUND(I102*H102,2)</f>
        <v>0</v>
      </c>
      <c r="BL102" s="23" t="s">
        <v>687</v>
      </c>
      <c r="BM102" s="23" t="s">
        <v>734</v>
      </c>
    </row>
    <row r="103" s="1" customFormat="1" ht="14.4" customHeight="1">
      <c r="B103" s="45"/>
      <c r="C103" s="220" t="s">
        <v>341</v>
      </c>
      <c r="D103" s="220" t="s">
        <v>133</v>
      </c>
      <c r="E103" s="221" t="s">
        <v>735</v>
      </c>
      <c r="F103" s="222" t="s">
        <v>736</v>
      </c>
      <c r="G103" s="223" t="s">
        <v>686</v>
      </c>
      <c r="H103" s="224">
        <v>1</v>
      </c>
      <c r="I103" s="225"/>
      <c r="J103" s="226">
        <f>ROUND(I103*H103,2)</f>
        <v>0</v>
      </c>
      <c r="K103" s="222" t="s">
        <v>21</v>
      </c>
      <c r="L103" s="71"/>
      <c r="M103" s="227" t="s">
        <v>21</v>
      </c>
      <c r="N103" s="228" t="s">
        <v>45</v>
      </c>
      <c r="O103" s="4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" t="s">
        <v>687</v>
      </c>
      <c r="AT103" s="23" t="s">
        <v>133</v>
      </c>
      <c r="AU103" s="23" t="s">
        <v>84</v>
      </c>
      <c r="AY103" s="23" t="s">
        <v>130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82</v>
      </c>
      <c r="BK103" s="231">
        <f>ROUND(I103*H103,2)</f>
        <v>0</v>
      </c>
      <c r="BL103" s="23" t="s">
        <v>687</v>
      </c>
      <c r="BM103" s="23" t="s">
        <v>737</v>
      </c>
    </row>
    <row r="104" s="1" customFormat="1" ht="14.4" customHeight="1">
      <c r="B104" s="45"/>
      <c r="C104" s="220" t="s">
        <v>356</v>
      </c>
      <c r="D104" s="220" t="s">
        <v>133</v>
      </c>
      <c r="E104" s="221" t="s">
        <v>738</v>
      </c>
      <c r="F104" s="222" t="s">
        <v>739</v>
      </c>
      <c r="G104" s="223" t="s">
        <v>686</v>
      </c>
      <c r="H104" s="224">
        <v>1</v>
      </c>
      <c r="I104" s="225"/>
      <c r="J104" s="226">
        <f>ROUND(I104*H104,2)</f>
        <v>0</v>
      </c>
      <c r="K104" s="222" t="s">
        <v>21</v>
      </c>
      <c r="L104" s="71"/>
      <c r="M104" s="227" t="s">
        <v>21</v>
      </c>
      <c r="N104" s="275" t="s">
        <v>45</v>
      </c>
      <c r="O104" s="276"/>
      <c r="P104" s="277">
        <f>O104*H104</f>
        <v>0</v>
      </c>
      <c r="Q104" s="277">
        <v>0</v>
      </c>
      <c r="R104" s="277">
        <f>Q104*H104</f>
        <v>0</v>
      </c>
      <c r="S104" s="277">
        <v>0</v>
      </c>
      <c r="T104" s="278">
        <f>S104*H104</f>
        <v>0</v>
      </c>
      <c r="AR104" s="23" t="s">
        <v>687</v>
      </c>
      <c r="AT104" s="23" t="s">
        <v>133</v>
      </c>
      <c r="AU104" s="23" t="s">
        <v>84</v>
      </c>
      <c r="AY104" s="23" t="s">
        <v>130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82</v>
      </c>
      <c r="BK104" s="231">
        <f>ROUND(I104*H104,2)</f>
        <v>0</v>
      </c>
      <c r="BL104" s="23" t="s">
        <v>687</v>
      </c>
      <c r="BM104" s="23" t="s">
        <v>740</v>
      </c>
    </row>
    <row r="105" s="1" customFormat="1" ht="6.96" customHeight="1">
      <c r="B105" s="66"/>
      <c r="C105" s="67"/>
      <c r="D105" s="67"/>
      <c r="E105" s="67"/>
      <c r="F105" s="67"/>
      <c r="G105" s="67"/>
      <c r="H105" s="67"/>
      <c r="I105" s="165"/>
      <c r="J105" s="67"/>
      <c r="K105" s="67"/>
      <c r="L105" s="71"/>
    </row>
  </sheetData>
  <sheetProtection sheet="1" autoFilter="0" formatColumns="0" formatRows="0" objects="1" scenarios="1" spinCount="100000" saltValue="WWJmYjjDyvA2aN9y1kS9xhTKTbRlbFg6ahS8n6UjGIBVxpignIxxBNqxi+bkIDpsvvmgvqkhG9yS6x+d7d62XA==" hashValue="YJ+XX7FTSn7lkppmWUFRqCIfzaXpSaUX+9gYQEPJYEbqTHbsRcVGVlZKfDD3adcDAx9XVvK+U6wq8Y8TwlUhjQ==" algorithmName="SHA-512" password="CC35"/>
  <autoFilter ref="C81:K104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29" style="279" customWidth="1"/>
    <col min="2" max="2" width="1.664063" style="279" customWidth="1"/>
    <col min="3" max="4" width="5" style="279" customWidth="1"/>
    <col min="5" max="5" width="11.71" style="279" customWidth="1"/>
    <col min="6" max="6" width="9.14" style="279" customWidth="1"/>
    <col min="7" max="7" width="5" style="279" customWidth="1"/>
    <col min="8" max="8" width="77.86" style="279" customWidth="1"/>
    <col min="9" max="10" width="20" style="279" customWidth="1"/>
    <col min="11" max="11" width="1.664063" style="279" customWidth="1"/>
  </cols>
  <sheetData>
    <row r="1" ht="37.5" customHeight="1"/>
    <row r="2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="14" customFormat="1" ht="45" customHeight="1">
      <c r="B3" s="283"/>
      <c r="C3" s="284" t="s">
        <v>741</v>
      </c>
      <c r="D3" s="284"/>
      <c r="E3" s="284"/>
      <c r="F3" s="284"/>
      <c r="G3" s="284"/>
      <c r="H3" s="284"/>
      <c r="I3" s="284"/>
      <c r="J3" s="284"/>
      <c r="K3" s="285"/>
    </row>
    <row r="4" ht="25.5" customHeight="1">
      <c r="B4" s="286"/>
      <c r="C4" s="287" t="s">
        <v>742</v>
      </c>
      <c r="D4" s="287"/>
      <c r="E4" s="287"/>
      <c r="F4" s="287"/>
      <c r="G4" s="287"/>
      <c r="H4" s="287"/>
      <c r="I4" s="287"/>
      <c r="J4" s="287"/>
      <c r="K4" s="288"/>
    </row>
    <row r="5" ht="5.25" customHeight="1">
      <c r="B5" s="286"/>
      <c r="C5" s="289"/>
      <c r="D5" s="289"/>
      <c r="E5" s="289"/>
      <c r="F5" s="289"/>
      <c r="G5" s="289"/>
      <c r="H5" s="289"/>
      <c r="I5" s="289"/>
      <c r="J5" s="289"/>
      <c r="K5" s="288"/>
    </row>
    <row r="6" ht="15" customHeight="1">
      <c r="B6" s="286"/>
      <c r="C6" s="290" t="s">
        <v>743</v>
      </c>
      <c r="D6" s="290"/>
      <c r="E6" s="290"/>
      <c r="F6" s="290"/>
      <c r="G6" s="290"/>
      <c r="H6" s="290"/>
      <c r="I6" s="290"/>
      <c r="J6" s="290"/>
      <c r="K6" s="288"/>
    </row>
    <row r="7" ht="15" customHeight="1">
      <c r="B7" s="291"/>
      <c r="C7" s="290" t="s">
        <v>744</v>
      </c>
      <c r="D7" s="290"/>
      <c r="E7" s="290"/>
      <c r="F7" s="290"/>
      <c r="G7" s="290"/>
      <c r="H7" s="290"/>
      <c r="I7" s="290"/>
      <c r="J7" s="290"/>
      <c r="K7" s="288"/>
    </row>
    <row r="8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ht="15" customHeight="1">
      <c r="B9" s="291"/>
      <c r="C9" s="290" t="s">
        <v>745</v>
      </c>
      <c r="D9" s="290"/>
      <c r="E9" s="290"/>
      <c r="F9" s="290"/>
      <c r="G9" s="290"/>
      <c r="H9" s="290"/>
      <c r="I9" s="290"/>
      <c r="J9" s="290"/>
      <c r="K9" s="288"/>
    </row>
    <row r="10" ht="15" customHeight="1">
      <c r="B10" s="291"/>
      <c r="C10" s="290"/>
      <c r="D10" s="290" t="s">
        <v>746</v>
      </c>
      <c r="E10" s="290"/>
      <c r="F10" s="290"/>
      <c r="G10" s="290"/>
      <c r="H10" s="290"/>
      <c r="I10" s="290"/>
      <c r="J10" s="290"/>
      <c r="K10" s="288"/>
    </row>
    <row r="11" ht="15" customHeight="1">
      <c r="B11" s="291"/>
      <c r="C11" s="292"/>
      <c r="D11" s="290" t="s">
        <v>747</v>
      </c>
      <c r="E11" s="290"/>
      <c r="F11" s="290"/>
      <c r="G11" s="290"/>
      <c r="H11" s="290"/>
      <c r="I11" s="290"/>
      <c r="J11" s="290"/>
      <c r="K11" s="288"/>
    </row>
    <row r="12" ht="12.75" customHeight="1">
      <c r="B12" s="291"/>
      <c r="C12" s="292"/>
      <c r="D12" s="292"/>
      <c r="E12" s="292"/>
      <c r="F12" s="292"/>
      <c r="G12" s="292"/>
      <c r="H12" s="292"/>
      <c r="I12" s="292"/>
      <c r="J12" s="292"/>
      <c r="K12" s="288"/>
    </row>
    <row r="13" ht="15" customHeight="1">
      <c r="B13" s="291"/>
      <c r="C13" s="292"/>
      <c r="D13" s="290" t="s">
        <v>748</v>
      </c>
      <c r="E13" s="290"/>
      <c r="F13" s="290"/>
      <c r="G13" s="290"/>
      <c r="H13" s="290"/>
      <c r="I13" s="290"/>
      <c r="J13" s="290"/>
      <c r="K13" s="288"/>
    </row>
    <row r="14" ht="15" customHeight="1">
      <c r="B14" s="291"/>
      <c r="C14" s="292"/>
      <c r="D14" s="290" t="s">
        <v>749</v>
      </c>
      <c r="E14" s="290"/>
      <c r="F14" s="290"/>
      <c r="G14" s="290"/>
      <c r="H14" s="290"/>
      <c r="I14" s="290"/>
      <c r="J14" s="290"/>
      <c r="K14" s="288"/>
    </row>
    <row r="15" ht="15" customHeight="1">
      <c r="B15" s="291"/>
      <c r="C15" s="292"/>
      <c r="D15" s="290" t="s">
        <v>750</v>
      </c>
      <c r="E15" s="290"/>
      <c r="F15" s="290"/>
      <c r="G15" s="290"/>
      <c r="H15" s="290"/>
      <c r="I15" s="290"/>
      <c r="J15" s="290"/>
      <c r="K15" s="288"/>
    </row>
    <row r="16" ht="15" customHeight="1">
      <c r="B16" s="291"/>
      <c r="C16" s="292"/>
      <c r="D16" s="292"/>
      <c r="E16" s="293" t="s">
        <v>81</v>
      </c>
      <c r="F16" s="290" t="s">
        <v>751</v>
      </c>
      <c r="G16" s="290"/>
      <c r="H16" s="290"/>
      <c r="I16" s="290"/>
      <c r="J16" s="290"/>
      <c r="K16" s="288"/>
    </row>
    <row r="17" ht="15" customHeight="1">
      <c r="B17" s="291"/>
      <c r="C17" s="292"/>
      <c r="D17" s="292"/>
      <c r="E17" s="293" t="s">
        <v>752</v>
      </c>
      <c r="F17" s="290" t="s">
        <v>753</v>
      </c>
      <c r="G17" s="290"/>
      <c r="H17" s="290"/>
      <c r="I17" s="290"/>
      <c r="J17" s="290"/>
      <c r="K17" s="288"/>
    </row>
    <row r="18" ht="15" customHeight="1">
      <c r="B18" s="291"/>
      <c r="C18" s="292"/>
      <c r="D18" s="292"/>
      <c r="E18" s="293" t="s">
        <v>754</v>
      </c>
      <c r="F18" s="290" t="s">
        <v>755</v>
      </c>
      <c r="G18" s="290"/>
      <c r="H18" s="290"/>
      <c r="I18" s="290"/>
      <c r="J18" s="290"/>
      <c r="K18" s="288"/>
    </row>
    <row r="19" ht="15" customHeight="1">
      <c r="B19" s="291"/>
      <c r="C19" s="292"/>
      <c r="D19" s="292"/>
      <c r="E19" s="293" t="s">
        <v>756</v>
      </c>
      <c r="F19" s="290" t="s">
        <v>757</v>
      </c>
      <c r="G19" s="290"/>
      <c r="H19" s="290"/>
      <c r="I19" s="290"/>
      <c r="J19" s="290"/>
      <c r="K19" s="288"/>
    </row>
    <row r="20" ht="15" customHeight="1">
      <c r="B20" s="291"/>
      <c r="C20" s="292"/>
      <c r="D20" s="292"/>
      <c r="E20" s="293" t="s">
        <v>758</v>
      </c>
      <c r="F20" s="290" t="s">
        <v>759</v>
      </c>
      <c r="G20" s="290"/>
      <c r="H20" s="290"/>
      <c r="I20" s="290"/>
      <c r="J20" s="290"/>
      <c r="K20" s="288"/>
    </row>
    <row r="21" ht="15" customHeight="1">
      <c r="B21" s="291"/>
      <c r="C21" s="292"/>
      <c r="D21" s="292"/>
      <c r="E21" s="293" t="s">
        <v>760</v>
      </c>
      <c r="F21" s="290" t="s">
        <v>761</v>
      </c>
      <c r="G21" s="290"/>
      <c r="H21" s="290"/>
      <c r="I21" s="290"/>
      <c r="J21" s="290"/>
      <c r="K21" s="288"/>
    </row>
    <row r="22" ht="12.75" customHeight="1">
      <c r="B22" s="291"/>
      <c r="C22" s="292"/>
      <c r="D22" s="292"/>
      <c r="E22" s="292"/>
      <c r="F22" s="292"/>
      <c r="G22" s="292"/>
      <c r="H22" s="292"/>
      <c r="I22" s="292"/>
      <c r="J22" s="292"/>
      <c r="K22" s="288"/>
    </row>
    <row r="23" ht="15" customHeight="1">
      <c r="B23" s="291"/>
      <c r="C23" s="290" t="s">
        <v>762</v>
      </c>
      <c r="D23" s="290"/>
      <c r="E23" s="290"/>
      <c r="F23" s="290"/>
      <c r="G23" s="290"/>
      <c r="H23" s="290"/>
      <c r="I23" s="290"/>
      <c r="J23" s="290"/>
      <c r="K23" s="288"/>
    </row>
    <row r="24" ht="15" customHeight="1">
      <c r="B24" s="291"/>
      <c r="C24" s="290" t="s">
        <v>763</v>
      </c>
      <c r="D24" s="290"/>
      <c r="E24" s="290"/>
      <c r="F24" s="290"/>
      <c r="G24" s="290"/>
      <c r="H24" s="290"/>
      <c r="I24" s="290"/>
      <c r="J24" s="290"/>
      <c r="K24" s="288"/>
    </row>
    <row r="25" ht="15" customHeight="1">
      <c r="B25" s="291"/>
      <c r="C25" s="290"/>
      <c r="D25" s="290" t="s">
        <v>764</v>
      </c>
      <c r="E25" s="290"/>
      <c r="F25" s="290"/>
      <c r="G25" s="290"/>
      <c r="H25" s="290"/>
      <c r="I25" s="290"/>
      <c r="J25" s="290"/>
      <c r="K25" s="288"/>
    </row>
    <row r="26" ht="15" customHeight="1">
      <c r="B26" s="291"/>
      <c r="C26" s="292"/>
      <c r="D26" s="290" t="s">
        <v>765</v>
      </c>
      <c r="E26" s="290"/>
      <c r="F26" s="290"/>
      <c r="G26" s="290"/>
      <c r="H26" s="290"/>
      <c r="I26" s="290"/>
      <c r="J26" s="290"/>
      <c r="K26" s="288"/>
    </row>
    <row r="27" ht="12.75" customHeight="1">
      <c r="B27" s="291"/>
      <c r="C27" s="292"/>
      <c r="D27" s="292"/>
      <c r="E27" s="292"/>
      <c r="F27" s="292"/>
      <c r="G27" s="292"/>
      <c r="H27" s="292"/>
      <c r="I27" s="292"/>
      <c r="J27" s="292"/>
      <c r="K27" s="288"/>
    </row>
    <row r="28" ht="15" customHeight="1">
      <c r="B28" s="291"/>
      <c r="C28" s="292"/>
      <c r="D28" s="290" t="s">
        <v>766</v>
      </c>
      <c r="E28" s="290"/>
      <c r="F28" s="290"/>
      <c r="G28" s="290"/>
      <c r="H28" s="290"/>
      <c r="I28" s="290"/>
      <c r="J28" s="290"/>
      <c r="K28" s="288"/>
    </row>
    <row r="29" ht="15" customHeight="1">
      <c r="B29" s="291"/>
      <c r="C29" s="292"/>
      <c r="D29" s="290" t="s">
        <v>767</v>
      </c>
      <c r="E29" s="290"/>
      <c r="F29" s="290"/>
      <c r="G29" s="290"/>
      <c r="H29" s="290"/>
      <c r="I29" s="290"/>
      <c r="J29" s="290"/>
      <c r="K29" s="288"/>
    </row>
    <row r="30" ht="12.75" customHeight="1">
      <c r="B30" s="291"/>
      <c r="C30" s="292"/>
      <c r="D30" s="292"/>
      <c r="E30" s="292"/>
      <c r="F30" s="292"/>
      <c r="G30" s="292"/>
      <c r="H30" s="292"/>
      <c r="I30" s="292"/>
      <c r="J30" s="292"/>
      <c r="K30" s="288"/>
    </row>
    <row r="31" ht="15" customHeight="1">
      <c r="B31" s="291"/>
      <c r="C31" s="292"/>
      <c r="D31" s="290" t="s">
        <v>768</v>
      </c>
      <c r="E31" s="290"/>
      <c r="F31" s="290"/>
      <c r="G31" s="290"/>
      <c r="H31" s="290"/>
      <c r="I31" s="290"/>
      <c r="J31" s="290"/>
      <c r="K31" s="288"/>
    </row>
    <row r="32" ht="15" customHeight="1">
      <c r="B32" s="291"/>
      <c r="C32" s="292"/>
      <c r="D32" s="290" t="s">
        <v>769</v>
      </c>
      <c r="E32" s="290"/>
      <c r="F32" s="290"/>
      <c r="G32" s="290"/>
      <c r="H32" s="290"/>
      <c r="I32" s="290"/>
      <c r="J32" s="290"/>
      <c r="K32" s="288"/>
    </row>
    <row r="33" ht="15" customHeight="1">
      <c r="B33" s="291"/>
      <c r="C33" s="292"/>
      <c r="D33" s="290" t="s">
        <v>770</v>
      </c>
      <c r="E33" s="290"/>
      <c r="F33" s="290"/>
      <c r="G33" s="290"/>
      <c r="H33" s="290"/>
      <c r="I33" s="290"/>
      <c r="J33" s="290"/>
      <c r="K33" s="288"/>
    </row>
    <row r="34" ht="15" customHeight="1">
      <c r="B34" s="291"/>
      <c r="C34" s="292"/>
      <c r="D34" s="290"/>
      <c r="E34" s="294" t="s">
        <v>115</v>
      </c>
      <c r="F34" s="290"/>
      <c r="G34" s="290" t="s">
        <v>771</v>
      </c>
      <c r="H34" s="290"/>
      <c r="I34" s="290"/>
      <c r="J34" s="290"/>
      <c r="K34" s="288"/>
    </row>
    <row r="35" ht="30.75" customHeight="1">
      <c r="B35" s="291"/>
      <c r="C35" s="292"/>
      <c r="D35" s="290"/>
      <c r="E35" s="294" t="s">
        <v>772</v>
      </c>
      <c r="F35" s="290"/>
      <c r="G35" s="290" t="s">
        <v>773</v>
      </c>
      <c r="H35" s="290"/>
      <c r="I35" s="290"/>
      <c r="J35" s="290"/>
      <c r="K35" s="288"/>
    </row>
    <row r="36" ht="15" customHeight="1">
      <c r="B36" s="291"/>
      <c r="C36" s="292"/>
      <c r="D36" s="290"/>
      <c r="E36" s="294" t="s">
        <v>55</v>
      </c>
      <c r="F36" s="290"/>
      <c r="G36" s="290" t="s">
        <v>774</v>
      </c>
      <c r="H36" s="290"/>
      <c r="I36" s="290"/>
      <c r="J36" s="290"/>
      <c r="K36" s="288"/>
    </row>
    <row r="37" ht="15" customHeight="1">
      <c r="B37" s="291"/>
      <c r="C37" s="292"/>
      <c r="D37" s="290"/>
      <c r="E37" s="294" t="s">
        <v>116</v>
      </c>
      <c r="F37" s="290"/>
      <c r="G37" s="290" t="s">
        <v>775</v>
      </c>
      <c r="H37" s="290"/>
      <c r="I37" s="290"/>
      <c r="J37" s="290"/>
      <c r="K37" s="288"/>
    </row>
    <row r="38" ht="15" customHeight="1">
      <c r="B38" s="291"/>
      <c r="C38" s="292"/>
      <c r="D38" s="290"/>
      <c r="E38" s="294" t="s">
        <v>117</v>
      </c>
      <c r="F38" s="290"/>
      <c r="G38" s="290" t="s">
        <v>776</v>
      </c>
      <c r="H38" s="290"/>
      <c r="I38" s="290"/>
      <c r="J38" s="290"/>
      <c r="K38" s="288"/>
    </row>
    <row r="39" ht="15" customHeight="1">
      <c r="B39" s="291"/>
      <c r="C39" s="292"/>
      <c r="D39" s="290"/>
      <c r="E39" s="294" t="s">
        <v>118</v>
      </c>
      <c r="F39" s="290"/>
      <c r="G39" s="290" t="s">
        <v>777</v>
      </c>
      <c r="H39" s="290"/>
      <c r="I39" s="290"/>
      <c r="J39" s="290"/>
      <c r="K39" s="288"/>
    </row>
    <row r="40" ht="15" customHeight="1">
      <c r="B40" s="291"/>
      <c r="C40" s="292"/>
      <c r="D40" s="290"/>
      <c r="E40" s="294" t="s">
        <v>778</v>
      </c>
      <c r="F40" s="290"/>
      <c r="G40" s="290" t="s">
        <v>779</v>
      </c>
      <c r="H40" s="290"/>
      <c r="I40" s="290"/>
      <c r="J40" s="290"/>
      <c r="K40" s="288"/>
    </row>
    <row r="41" ht="15" customHeight="1">
      <c r="B41" s="291"/>
      <c r="C41" s="292"/>
      <c r="D41" s="290"/>
      <c r="E41" s="294"/>
      <c r="F41" s="290"/>
      <c r="G41" s="290" t="s">
        <v>780</v>
      </c>
      <c r="H41" s="290"/>
      <c r="I41" s="290"/>
      <c r="J41" s="290"/>
      <c r="K41" s="288"/>
    </row>
    <row r="42" ht="15" customHeight="1">
      <c r="B42" s="291"/>
      <c r="C42" s="292"/>
      <c r="D42" s="290"/>
      <c r="E42" s="294" t="s">
        <v>781</v>
      </c>
      <c r="F42" s="290"/>
      <c r="G42" s="290" t="s">
        <v>782</v>
      </c>
      <c r="H42" s="290"/>
      <c r="I42" s="290"/>
      <c r="J42" s="290"/>
      <c r="K42" s="288"/>
    </row>
    <row r="43" ht="15" customHeight="1">
      <c r="B43" s="291"/>
      <c r="C43" s="292"/>
      <c r="D43" s="290"/>
      <c r="E43" s="294" t="s">
        <v>120</v>
      </c>
      <c r="F43" s="290"/>
      <c r="G43" s="290" t="s">
        <v>783</v>
      </c>
      <c r="H43" s="290"/>
      <c r="I43" s="290"/>
      <c r="J43" s="290"/>
      <c r="K43" s="288"/>
    </row>
    <row r="44" ht="12.75" customHeight="1">
      <c r="B44" s="291"/>
      <c r="C44" s="292"/>
      <c r="D44" s="290"/>
      <c r="E44" s="290"/>
      <c r="F44" s="290"/>
      <c r="G44" s="290"/>
      <c r="H44" s="290"/>
      <c r="I44" s="290"/>
      <c r="J44" s="290"/>
      <c r="K44" s="288"/>
    </row>
    <row r="45" ht="15" customHeight="1">
      <c r="B45" s="291"/>
      <c r="C45" s="292"/>
      <c r="D45" s="290" t="s">
        <v>784</v>
      </c>
      <c r="E45" s="290"/>
      <c r="F45" s="290"/>
      <c r="G45" s="290"/>
      <c r="H45" s="290"/>
      <c r="I45" s="290"/>
      <c r="J45" s="290"/>
      <c r="K45" s="288"/>
    </row>
    <row r="46" ht="15" customHeight="1">
      <c r="B46" s="291"/>
      <c r="C46" s="292"/>
      <c r="D46" s="292"/>
      <c r="E46" s="290" t="s">
        <v>785</v>
      </c>
      <c r="F46" s="290"/>
      <c r="G46" s="290"/>
      <c r="H46" s="290"/>
      <c r="I46" s="290"/>
      <c r="J46" s="290"/>
      <c r="K46" s="288"/>
    </row>
    <row r="47" ht="15" customHeight="1">
      <c r="B47" s="291"/>
      <c r="C47" s="292"/>
      <c r="D47" s="292"/>
      <c r="E47" s="290" t="s">
        <v>786</v>
      </c>
      <c r="F47" s="290"/>
      <c r="G47" s="290"/>
      <c r="H47" s="290"/>
      <c r="I47" s="290"/>
      <c r="J47" s="290"/>
      <c r="K47" s="288"/>
    </row>
    <row r="48" ht="15" customHeight="1">
      <c r="B48" s="291"/>
      <c r="C48" s="292"/>
      <c r="D48" s="292"/>
      <c r="E48" s="290" t="s">
        <v>787</v>
      </c>
      <c r="F48" s="290"/>
      <c r="G48" s="290"/>
      <c r="H48" s="290"/>
      <c r="I48" s="290"/>
      <c r="J48" s="290"/>
      <c r="K48" s="288"/>
    </row>
    <row r="49" ht="15" customHeight="1">
      <c r="B49" s="291"/>
      <c r="C49" s="292"/>
      <c r="D49" s="290" t="s">
        <v>788</v>
      </c>
      <c r="E49" s="290"/>
      <c r="F49" s="290"/>
      <c r="G49" s="290"/>
      <c r="H49" s="290"/>
      <c r="I49" s="290"/>
      <c r="J49" s="290"/>
      <c r="K49" s="288"/>
    </row>
    <row r="50" ht="25.5" customHeight="1">
      <c r="B50" s="286"/>
      <c r="C50" s="287" t="s">
        <v>789</v>
      </c>
      <c r="D50" s="287"/>
      <c r="E50" s="287"/>
      <c r="F50" s="287"/>
      <c r="G50" s="287"/>
      <c r="H50" s="287"/>
      <c r="I50" s="287"/>
      <c r="J50" s="287"/>
      <c r="K50" s="288"/>
    </row>
    <row r="51" ht="5.25" customHeight="1">
      <c r="B51" s="286"/>
      <c r="C51" s="289"/>
      <c r="D51" s="289"/>
      <c r="E51" s="289"/>
      <c r="F51" s="289"/>
      <c r="G51" s="289"/>
      <c r="H51" s="289"/>
      <c r="I51" s="289"/>
      <c r="J51" s="289"/>
      <c r="K51" s="288"/>
    </row>
    <row r="52" ht="15" customHeight="1">
      <c r="B52" s="286"/>
      <c r="C52" s="290" t="s">
        <v>790</v>
      </c>
      <c r="D52" s="290"/>
      <c r="E52" s="290"/>
      <c r="F52" s="290"/>
      <c r="G52" s="290"/>
      <c r="H52" s="290"/>
      <c r="I52" s="290"/>
      <c r="J52" s="290"/>
      <c r="K52" s="288"/>
    </row>
    <row r="53" ht="15" customHeight="1">
      <c r="B53" s="286"/>
      <c r="C53" s="290" t="s">
        <v>791</v>
      </c>
      <c r="D53" s="290"/>
      <c r="E53" s="290"/>
      <c r="F53" s="290"/>
      <c r="G53" s="290"/>
      <c r="H53" s="290"/>
      <c r="I53" s="290"/>
      <c r="J53" s="290"/>
      <c r="K53" s="288"/>
    </row>
    <row r="54" ht="12.75" customHeight="1">
      <c r="B54" s="286"/>
      <c r="C54" s="290"/>
      <c r="D54" s="290"/>
      <c r="E54" s="290"/>
      <c r="F54" s="290"/>
      <c r="G54" s="290"/>
      <c r="H54" s="290"/>
      <c r="I54" s="290"/>
      <c r="J54" s="290"/>
      <c r="K54" s="288"/>
    </row>
    <row r="55" ht="15" customHeight="1">
      <c r="B55" s="286"/>
      <c r="C55" s="290" t="s">
        <v>792</v>
      </c>
      <c r="D55" s="290"/>
      <c r="E55" s="290"/>
      <c r="F55" s="290"/>
      <c r="G55" s="290"/>
      <c r="H55" s="290"/>
      <c r="I55" s="290"/>
      <c r="J55" s="290"/>
      <c r="K55" s="288"/>
    </row>
    <row r="56" ht="15" customHeight="1">
      <c r="B56" s="286"/>
      <c r="C56" s="292"/>
      <c r="D56" s="290" t="s">
        <v>793</v>
      </c>
      <c r="E56" s="290"/>
      <c r="F56" s="290"/>
      <c r="G56" s="290"/>
      <c r="H56" s="290"/>
      <c r="I56" s="290"/>
      <c r="J56" s="290"/>
      <c r="K56" s="288"/>
    </row>
    <row r="57" ht="15" customHeight="1">
      <c r="B57" s="286"/>
      <c r="C57" s="292"/>
      <c r="D57" s="290" t="s">
        <v>794</v>
      </c>
      <c r="E57" s="290"/>
      <c r="F57" s="290"/>
      <c r="G57" s="290"/>
      <c r="H57" s="290"/>
      <c r="I57" s="290"/>
      <c r="J57" s="290"/>
      <c r="K57" s="288"/>
    </row>
    <row r="58" ht="15" customHeight="1">
      <c r="B58" s="286"/>
      <c r="C58" s="292"/>
      <c r="D58" s="290" t="s">
        <v>795</v>
      </c>
      <c r="E58" s="290"/>
      <c r="F58" s="290"/>
      <c r="G58" s="290"/>
      <c r="H58" s="290"/>
      <c r="I58" s="290"/>
      <c r="J58" s="290"/>
      <c r="K58" s="288"/>
    </row>
    <row r="59" ht="15" customHeight="1">
      <c r="B59" s="286"/>
      <c r="C59" s="292"/>
      <c r="D59" s="290" t="s">
        <v>796</v>
      </c>
      <c r="E59" s="290"/>
      <c r="F59" s="290"/>
      <c r="G59" s="290"/>
      <c r="H59" s="290"/>
      <c r="I59" s="290"/>
      <c r="J59" s="290"/>
      <c r="K59" s="288"/>
    </row>
    <row r="60" ht="15" customHeight="1">
      <c r="B60" s="286"/>
      <c r="C60" s="292"/>
      <c r="D60" s="295" t="s">
        <v>797</v>
      </c>
      <c r="E60" s="295"/>
      <c r="F60" s="295"/>
      <c r="G60" s="295"/>
      <c r="H60" s="295"/>
      <c r="I60" s="295"/>
      <c r="J60" s="295"/>
      <c r="K60" s="288"/>
    </row>
    <row r="61" ht="15" customHeight="1">
      <c r="B61" s="286"/>
      <c r="C61" s="292"/>
      <c r="D61" s="290" t="s">
        <v>798</v>
      </c>
      <c r="E61" s="290"/>
      <c r="F61" s="290"/>
      <c r="G61" s="290"/>
      <c r="H61" s="290"/>
      <c r="I61" s="290"/>
      <c r="J61" s="290"/>
      <c r="K61" s="288"/>
    </row>
    <row r="62" ht="12.75" customHeight="1">
      <c r="B62" s="286"/>
      <c r="C62" s="292"/>
      <c r="D62" s="292"/>
      <c r="E62" s="296"/>
      <c r="F62" s="292"/>
      <c r="G62" s="292"/>
      <c r="H62" s="292"/>
      <c r="I62" s="292"/>
      <c r="J62" s="292"/>
      <c r="K62" s="288"/>
    </row>
    <row r="63" ht="15" customHeight="1">
      <c r="B63" s="286"/>
      <c r="C63" s="292"/>
      <c r="D63" s="290" t="s">
        <v>799</v>
      </c>
      <c r="E63" s="290"/>
      <c r="F63" s="290"/>
      <c r="G63" s="290"/>
      <c r="H63" s="290"/>
      <c r="I63" s="290"/>
      <c r="J63" s="290"/>
      <c r="K63" s="288"/>
    </row>
    <row r="64" ht="15" customHeight="1">
      <c r="B64" s="286"/>
      <c r="C64" s="292"/>
      <c r="D64" s="295" t="s">
        <v>800</v>
      </c>
      <c r="E64" s="295"/>
      <c r="F64" s="295"/>
      <c r="G64" s="295"/>
      <c r="H64" s="295"/>
      <c r="I64" s="295"/>
      <c r="J64" s="295"/>
      <c r="K64" s="288"/>
    </row>
    <row r="65" ht="15" customHeight="1">
      <c r="B65" s="286"/>
      <c r="C65" s="292"/>
      <c r="D65" s="290" t="s">
        <v>801</v>
      </c>
      <c r="E65" s="290"/>
      <c r="F65" s="290"/>
      <c r="G65" s="290"/>
      <c r="H65" s="290"/>
      <c r="I65" s="290"/>
      <c r="J65" s="290"/>
      <c r="K65" s="288"/>
    </row>
    <row r="66" ht="15" customHeight="1">
      <c r="B66" s="286"/>
      <c r="C66" s="292"/>
      <c r="D66" s="290" t="s">
        <v>802</v>
      </c>
      <c r="E66" s="290"/>
      <c r="F66" s="290"/>
      <c r="G66" s="290"/>
      <c r="H66" s="290"/>
      <c r="I66" s="290"/>
      <c r="J66" s="290"/>
      <c r="K66" s="288"/>
    </row>
    <row r="67" ht="15" customHeight="1">
      <c r="B67" s="286"/>
      <c r="C67" s="292"/>
      <c r="D67" s="290" t="s">
        <v>803</v>
      </c>
      <c r="E67" s="290"/>
      <c r="F67" s="290"/>
      <c r="G67" s="290"/>
      <c r="H67" s="290"/>
      <c r="I67" s="290"/>
      <c r="J67" s="290"/>
      <c r="K67" s="288"/>
    </row>
    <row r="68" ht="15" customHeight="1">
      <c r="B68" s="286"/>
      <c r="C68" s="292"/>
      <c r="D68" s="290" t="s">
        <v>804</v>
      </c>
      <c r="E68" s="290"/>
      <c r="F68" s="290"/>
      <c r="G68" s="290"/>
      <c r="H68" s="290"/>
      <c r="I68" s="290"/>
      <c r="J68" s="290"/>
      <c r="K68" s="288"/>
    </row>
    <row r="69" ht="12.75" customHeight="1">
      <c r="B69" s="297"/>
      <c r="C69" s="298"/>
      <c r="D69" s="298"/>
      <c r="E69" s="298"/>
      <c r="F69" s="298"/>
      <c r="G69" s="298"/>
      <c r="H69" s="298"/>
      <c r="I69" s="298"/>
      <c r="J69" s="298"/>
      <c r="K69" s="299"/>
    </row>
    <row r="70" ht="18.75" customHeight="1">
      <c r="B70" s="300"/>
      <c r="C70" s="300"/>
      <c r="D70" s="300"/>
      <c r="E70" s="300"/>
      <c r="F70" s="300"/>
      <c r="G70" s="300"/>
      <c r="H70" s="300"/>
      <c r="I70" s="300"/>
      <c r="J70" s="300"/>
      <c r="K70" s="301"/>
    </row>
    <row r="71" ht="18.75" customHeight="1">
      <c r="B71" s="301"/>
      <c r="C71" s="301"/>
      <c r="D71" s="301"/>
      <c r="E71" s="301"/>
      <c r="F71" s="301"/>
      <c r="G71" s="301"/>
      <c r="H71" s="301"/>
      <c r="I71" s="301"/>
      <c r="J71" s="301"/>
      <c r="K71" s="301"/>
    </row>
    <row r="72" ht="7.5" customHeight="1">
      <c r="B72" s="302"/>
      <c r="C72" s="303"/>
      <c r="D72" s="303"/>
      <c r="E72" s="303"/>
      <c r="F72" s="303"/>
      <c r="G72" s="303"/>
      <c r="H72" s="303"/>
      <c r="I72" s="303"/>
      <c r="J72" s="303"/>
      <c r="K72" s="304"/>
    </row>
    <row r="73" ht="45" customHeight="1">
      <c r="B73" s="305"/>
      <c r="C73" s="306" t="s">
        <v>95</v>
      </c>
      <c r="D73" s="306"/>
      <c r="E73" s="306"/>
      <c r="F73" s="306"/>
      <c r="G73" s="306"/>
      <c r="H73" s="306"/>
      <c r="I73" s="306"/>
      <c r="J73" s="306"/>
      <c r="K73" s="307"/>
    </row>
    <row r="74" ht="17.25" customHeight="1">
      <c r="B74" s="305"/>
      <c r="C74" s="308" t="s">
        <v>805</v>
      </c>
      <c r="D74" s="308"/>
      <c r="E74" s="308"/>
      <c r="F74" s="308" t="s">
        <v>806</v>
      </c>
      <c r="G74" s="309"/>
      <c r="H74" s="308" t="s">
        <v>116</v>
      </c>
      <c r="I74" s="308" t="s">
        <v>59</v>
      </c>
      <c r="J74" s="308" t="s">
        <v>807</v>
      </c>
      <c r="K74" s="307"/>
    </row>
    <row r="75" ht="17.25" customHeight="1">
      <c r="B75" s="305"/>
      <c r="C75" s="310" t="s">
        <v>808</v>
      </c>
      <c r="D75" s="310"/>
      <c r="E75" s="310"/>
      <c r="F75" s="311" t="s">
        <v>809</v>
      </c>
      <c r="G75" s="312"/>
      <c r="H75" s="310"/>
      <c r="I75" s="310"/>
      <c r="J75" s="310" t="s">
        <v>810</v>
      </c>
      <c r="K75" s="307"/>
    </row>
    <row r="76" ht="5.25" customHeight="1">
      <c r="B76" s="305"/>
      <c r="C76" s="313"/>
      <c r="D76" s="313"/>
      <c r="E76" s="313"/>
      <c r="F76" s="313"/>
      <c r="G76" s="314"/>
      <c r="H76" s="313"/>
      <c r="I76" s="313"/>
      <c r="J76" s="313"/>
      <c r="K76" s="307"/>
    </row>
    <row r="77" ht="15" customHeight="1">
      <c r="B77" s="305"/>
      <c r="C77" s="294" t="s">
        <v>55</v>
      </c>
      <c r="D77" s="313"/>
      <c r="E77" s="313"/>
      <c r="F77" s="315" t="s">
        <v>811</v>
      </c>
      <c r="G77" s="314"/>
      <c r="H77" s="294" t="s">
        <v>812</v>
      </c>
      <c r="I77" s="294" t="s">
        <v>813</v>
      </c>
      <c r="J77" s="294">
        <v>20</v>
      </c>
      <c r="K77" s="307"/>
    </row>
    <row r="78" ht="15" customHeight="1">
      <c r="B78" s="305"/>
      <c r="C78" s="294" t="s">
        <v>814</v>
      </c>
      <c r="D78" s="294"/>
      <c r="E78" s="294"/>
      <c r="F78" s="315" t="s">
        <v>811</v>
      </c>
      <c r="G78" s="314"/>
      <c r="H78" s="294" t="s">
        <v>815</v>
      </c>
      <c r="I78" s="294" t="s">
        <v>813</v>
      </c>
      <c r="J78" s="294">
        <v>120</v>
      </c>
      <c r="K78" s="307"/>
    </row>
    <row r="79" ht="15" customHeight="1">
      <c r="B79" s="316"/>
      <c r="C79" s="294" t="s">
        <v>816</v>
      </c>
      <c r="D79" s="294"/>
      <c r="E79" s="294"/>
      <c r="F79" s="315" t="s">
        <v>817</v>
      </c>
      <c r="G79" s="314"/>
      <c r="H79" s="294" t="s">
        <v>818</v>
      </c>
      <c r="I79" s="294" t="s">
        <v>813</v>
      </c>
      <c r="J79" s="294">
        <v>50</v>
      </c>
      <c r="K79" s="307"/>
    </row>
    <row r="80" ht="15" customHeight="1">
      <c r="B80" s="316"/>
      <c r="C80" s="294" t="s">
        <v>819</v>
      </c>
      <c r="D80" s="294"/>
      <c r="E80" s="294"/>
      <c r="F80" s="315" t="s">
        <v>811</v>
      </c>
      <c r="G80" s="314"/>
      <c r="H80" s="294" t="s">
        <v>820</v>
      </c>
      <c r="I80" s="294" t="s">
        <v>821</v>
      </c>
      <c r="J80" s="294"/>
      <c r="K80" s="307"/>
    </row>
    <row r="81" ht="15" customHeight="1">
      <c r="B81" s="316"/>
      <c r="C81" s="317" t="s">
        <v>822</v>
      </c>
      <c r="D81" s="317"/>
      <c r="E81" s="317"/>
      <c r="F81" s="318" t="s">
        <v>817</v>
      </c>
      <c r="G81" s="317"/>
      <c r="H81" s="317" t="s">
        <v>823</v>
      </c>
      <c r="I81" s="317" t="s">
        <v>813</v>
      </c>
      <c r="J81" s="317">
        <v>15</v>
      </c>
      <c r="K81" s="307"/>
    </row>
    <row r="82" ht="15" customHeight="1">
      <c r="B82" s="316"/>
      <c r="C82" s="317" t="s">
        <v>824</v>
      </c>
      <c r="D82" s="317"/>
      <c r="E82" s="317"/>
      <c r="F82" s="318" t="s">
        <v>817</v>
      </c>
      <c r="G82" s="317"/>
      <c r="H82" s="317" t="s">
        <v>825</v>
      </c>
      <c r="I82" s="317" t="s">
        <v>813</v>
      </c>
      <c r="J82" s="317">
        <v>15</v>
      </c>
      <c r="K82" s="307"/>
    </row>
    <row r="83" ht="15" customHeight="1">
      <c r="B83" s="316"/>
      <c r="C83" s="317" t="s">
        <v>826</v>
      </c>
      <c r="D83" s="317"/>
      <c r="E83" s="317"/>
      <c r="F83" s="318" t="s">
        <v>817</v>
      </c>
      <c r="G83" s="317"/>
      <c r="H83" s="317" t="s">
        <v>827</v>
      </c>
      <c r="I83" s="317" t="s">
        <v>813</v>
      </c>
      <c r="J83" s="317">
        <v>20</v>
      </c>
      <c r="K83" s="307"/>
    </row>
    <row r="84" ht="15" customHeight="1">
      <c r="B84" s="316"/>
      <c r="C84" s="317" t="s">
        <v>828</v>
      </c>
      <c r="D84" s="317"/>
      <c r="E84" s="317"/>
      <c r="F84" s="318" t="s">
        <v>817</v>
      </c>
      <c r="G84" s="317"/>
      <c r="H84" s="317" t="s">
        <v>829</v>
      </c>
      <c r="I84" s="317" t="s">
        <v>813</v>
      </c>
      <c r="J84" s="317">
        <v>20</v>
      </c>
      <c r="K84" s="307"/>
    </row>
    <row r="85" ht="15" customHeight="1">
      <c r="B85" s="316"/>
      <c r="C85" s="294" t="s">
        <v>830</v>
      </c>
      <c r="D85" s="294"/>
      <c r="E85" s="294"/>
      <c r="F85" s="315" t="s">
        <v>817</v>
      </c>
      <c r="G85" s="314"/>
      <c r="H85" s="294" t="s">
        <v>831</v>
      </c>
      <c r="I85" s="294" t="s">
        <v>813</v>
      </c>
      <c r="J85" s="294">
        <v>50</v>
      </c>
      <c r="K85" s="307"/>
    </row>
    <row r="86" ht="15" customHeight="1">
      <c r="B86" s="316"/>
      <c r="C86" s="294" t="s">
        <v>832</v>
      </c>
      <c r="D86" s="294"/>
      <c r="E86" s="294"/>
      <c r="F86" s="315" t="s">
        <v>817</v>
      </c>
      <c r="G86" s="314"/>
      <c r="H86" s="294" t="s">
        <v>833</v>
      </c>
      <c r="I86" s="294" t="s">
        <v>813</v>
      </c>
      <c r="J86" s="294">
        <v>20</v>
      </c>
      <c r="K86" s="307"/>
    </row>
    <row r="87" ht="15" customHeight="1">
      <c r="B87" s="316"/>
      <c r="C87" s="294" t="s">
        <v>834</v>
      </c>
      <c r="D87" s="294"/>
      <c r="E87" s="294"/>
      <c r="F87" s="315" t="s">
        <v>817</v>
      </c>
      <c r="G87" s="314"/>
      <c r="H87" s="294" t="s">
        <v>835</v>
      </c>
      <c r="I87" s="294" t="s">
        <v>813</v>
      </c>
      <c r="J87" s="294">
        <v>20</v>
      </c>
      <c r="K87" s="307"/>
    </row>
    <row r="88" ht="15" customHeight="1">
      <c r="B88" s="316"/>
      <c r="C88" s="294" t="s">
        <v>836</v>
      </c>
      <c r="D88" s="294"/>
      <c r="E88" s="294"/>
      <c r="F88" s="315" t="s">
        <v>817</v>
      </c>
      <c r="G88" s="314"/>
      <c r="H88" s="294" t="s">
        <v>837</v>
      </c>
      <c r="I88" s="294" t="s">
        <v>813</v>
      </c>
      <c r="J88" s="294">
        <v>50</v>
      </c>
      <c r="K88" s="307"/>
    </row>
    <row r="89" ht="15" customHeight="1">
      <c r="B89" s="316"/>
      <c r="C89" s="294" t="s">
        <v>838</v>
      </c>
      <c r="D89" s="294"/>
      <c r="E89" s="294"/>
      <c r="F89" s="315" t="s">
        <v>817</v>
      </c>
      <c r="G89" s="314"/>
      <c r="H89" s="294" t="s">
        <v>838</v>
      </c>
      <c r="I89" s="294" t="s">
        <v>813</v>
      </c>
      <c r="J89" s="294">
        <v>50</v>
      </c>
      <c r="K89" s="307"/>
    </row>
    <row r="90" ht="15" customHeight="1">
      <c r="B90" s="316"/>
      <c r="C90" s="294" t="s">
        <v>121</v>
      </c>
      <c r="D90" s="294"/>
      <c r="E90" s="294"/>
      <c r="F90" s="315" t="s">
        <v>817</v>
      </c>
      <c r="G90" s="314"/>
      <c r="H90" s="294" t="s">
        <v>839</v>
      </c>
      <c r="I90" s="294" t="s">
        <v>813</v>
      </c>
      <c r="J90" s="294">
        <v>255</v>
      </c>
      <c r="K90" s="307"/>
    </row>
    <row r="91" ht="15" customHeight="1">
      <c r="B91" s="316"/>
      <c r="C91" s="294" t="s">
        <v>840</v>
      </c>
      <c r="D91" s="294"/>
      <c r="E91" s="294"/>
      <c r="F91" s="315" t="s">
        <v>811</v>
      </c>
      <c r="G91" s="314"/>
      <c r="H91" s="294" t="s">
        <v>841</v>
      </c>
      <c r="I91" s="294" t="s">
        <v>842</v>
      </c>
      <c r="J91" s="294"/>
      <c r="K91" s="307"/>
    </row>
    <row r="92" ht="15" customHeight="1">
      <c r="B92" s="316"/>
      <c r="C92" s="294" t="s">
        <v>843</v>
      </c>
      <c r="D92" s="294"/>
      <c r="E92" s="294"/>
      <c r="F92" s="315" t="s">
        <v>811</v>
      </c>
      <c r="G92" s="314"/>
      <c r="H92" s="294" t="s">
        <v>844</v>
      </c>
      <c r="I92" s="294" t="s">
        <v>845</v>
      </c>
      <c r="J92" s="294"/>
      <c r="K92" s="307"/>
    </row>
    <row r="93" ht="15" customHeight="1">
      <c r="B93" s="316"/>
      <c r="C93" s="294" t="s">
        <v>846</v>
      </c>
      <c r="D93" s="294"/>
      <c r="E93" s="294"/>
      <c r="F93" s="315" t="s">
        <v>811</v>
      </c>
      <c r="G93" s="314"/>
      <c r="H93" s="294" t="s">
        <v>846</v>
      </c>
      <c r="I93" s="294" t="s">
        <v>845</v>
      </c>
      <c r="J93" s="294"/>
      <c r="K93" s="307"/>
    </row>
    <row r="94" ht="15" customHeight="1">
      <c r="B94" s="316"/>
      <c r="C94" s="294" t="s">
        <v>40</v>
      </c>
      <c r="D94" s="294"/>
      <c r="E94" s="294"/>
      <c r="F94" s="315" t="s">
        <v>811</v>
      </c>
      <c r="G94" s="314"/>
      <c r="H94" s="294" t="s">
        <v>847</v>
      </c>
      <c r="I94" s="294" t="s">
        <v>845</v>
      </c>
      <c r="J94" s="294"/>
      <c r="K94" s="307"/>
    </row>
    <row r="95" ht="15" customHeight="1">
      <c r="B95" s="316"/>
      <c r="C95" s="294" t="s">
        <v>50</v>
      </c>
      <c r="D95" s="294"/>
      <c r="E95" s="294"/>
      <c r="F95" s="315" t="s">
        <v>811</v>
      </c>
      <c r="G95" s="314"/>
      <c r="H95" s="294" t="s">
        <v>848</v>
      </c>
      <c r="I95" s="294" t="s">
        <v>845</v>
      </c>
      <c r="J95" s="294"/>
      <c r="K95" s="307"/>
    </row>
    <row r="96" ht="15" customHeight="1">
      <c r="B96" s="319"/>
      <c r="C96" s="320"/>
      <c r="D96" s="320"/>
      <c r="E96" s="320"/>
      <c r="F96" s="320"/>
      <c r="G96" s="320"/>
      <c r="H96" s="320"/>
      <c r="I96" s="320"/>
      <c r="J96" s="320"/>
      <c r="K96" s="321"/>
    </row>
    <row r="97" ht="18.75" customHeight="1">
      <c r="B97" s="322"/>
      <c r="C97" s="323"/>
      <c r="D97" s="323"/>
      <c r="E97" s="323"/>
      <c r="F97" s="323"/>
      <c r="G97" s="323"/>
      <c r="H97" s="323"/>
      <c r="I97" s="323"/>
      <c r="J97" s="323"/>
      <c r="K97" s="322"/>
    </row>
    <row r="98" ht="18.75" customHeight="1">
      <c r="B98" s="301"/>
      <c r="C98" s="301"/>
      <c r="D98" s="301"/>
      <c r="E98" s="301"/>
      <c r="F98" s="301"/>
      <c r="G98" s="301"/>
      <c r="H98" s="301"/>
      <c r="I98" s="301"/>
      <c r="J98" s="301"/>
      <c r="K98" s="301"/>
    </row>
    <row r="99" ht="7.5" customHeight="1">
      <c r="B99" s="302"/>
      <c r="C99" s="303"/>
      <c r="D99" s="303"/>
      <c r="E99" s="303"/>
      <c r="F99" s="303"/>
      <c r="G99" s="303"/>
      <c r="H99" s="303"/>
      <c r="I99" s="303"/>
      <c r="J99" s="303"/>
      <c r="K99" s="304"/>
    </row>
    <row r="100" ht="45" customHeight="1">
      <c r="B100" s="305"/>
      <c r="C100" s="306" t="s">
        <v>849</v>
      </c>
      <c r="D100" s="306"/>
      <c r="E100" s="306"/>
      <c r="F100" s="306"/>
      <c r="G100" s="306"/>
      <c r="H100" s="306"/>
      <c r="I100" s="306"/>
      <c r="J100" s="306"/>
      <c r="K100" s="307"/>
    </row>
    <row r="101" ht="17.25" customHeight="1">
      <c r="B101" s="305"/>
      <c r="C101" s="308" t="s">
        <v>805</v>
      </c>
      <c r="D101" s="308"/>
      <c r="E101" s="308"/>
      <c r="F101" s="308" t="s">
        <v>806</v>
      </c>
      <c r="G101" s="309"/>
      <c r="H101" s="308" t="s">
        <v>116</v>
      </c>
      <c r="I101" s="308" t="s">
        <v>59</v>
      </c>
      <c r="J101" s="308" t="s">
        <v>807</v>
      </c>
      <c r="K101" s="307"/>
    </row>
    <row r="102" ht="17.25" customHeight="1">
      <c r="B102" s="305"/>
      <c r="C102" s="310" t="s">
        <v>808</v>
      </c>
      <c r="D102" s="310"/>
      <c r="E102" s="310"/>
      <c r="F102" s="311" t="s">
        <v>809</v>
      </c>
      <c r="G102" s="312"/>
      <c r="H102" s="310"/>
      <c r="I102" s="310"/>
      <c r="J102" s="310" t="s">
        <v>810</v>
      </c>
      <c r="K102" s="307"/>
    </row>
    <row r="103" ht="5.25" customHeight="1">
      <c r="B103" s="305"/>
      <c r="C103" s="308"/>
      <c r="D103" s="308"/>
      <c r="E103" s="308"/>
      <c r="F103" s="308"/>
      <c r="G103" s="324"/>
      <c r="H103" s="308"/>
      <c r="I103" s="308"/>
      <c r="J103" s="308"/>
      <c r="K103" s="307"/>
    </row>
    <row r="104" ht="15" customHeight="1">
      <c r="B104" s="305"/>
      <c r="C104" s="294" t="s">
        <v>55</v>
      </c>
      <c r="D104" s="313"/>
      <c r="E104" s="313"/>
      <c r="F104" s="315" t="s">
        <v>811</v>
      </c>
      <c r="G104" s="324"/>
      <c r="H104" s="294" t="s">
        <v>850</v>
      </c>
      <c r="I104" s="294" t="s">
        <v>813</v>
      </c>
      <c r="J104" s="294">
        <v>20</v>
      </c>
      <c r="K104" s="307"/>
    </row>
    <row r="105" ht="15" customHeight="1">
      <c r="B105" s="305"/>
      <c r="C105" s="294" t="s">
        <v>814</v>
      </c>
      <c r="D105" s="294"/>
      <c r="E105" s="294"/>
      <c r="F105" s="315" t="s">
        <v>811</v>
      </c>
      <c r="G105" s="294"/>
      <c r="H105" s="294" t="s">
        <v>850</v>
      </c>
      <c r="I105" s="294" t="s">
        <v>813</v>
      </c>
      <c r="J105" s="294">
        <v>120</v>
      </c>
      <c r="K105" s="307"/>
    </row>
    <row r="106" ht="15" customHeight="1">
      <c r="B106" s="316"/>
      <c r="C106" s="294" t="s">
        <v>816</v>
      </c>
      <c r="D106" s="294"/>
      <c r="E106" s="294"/>
      <c r="F106" s="315" t="s">
        <v>817</v>
      </c>
      <c r="G106" s="294"/>
      <c r="H106" s="294" t="s">
        <v>850</v>
      </c>
      <c r="I106" s="294" t="s">
        <v>813</v>
      </c>
      <c r="J106" s="294">
        <v>50</v>
      </c>
      <c r="K106" s="307"/>
    </row>
    <row r="107" ht="15" customHeight="1">
      <c r="B107" s="316"/>
      <c r="C107" s="294" t="s">
        <v>819</v>
      </c>
      <c r="D107" s="294"/>
      <c r="E107" s="294"/>
      <c r="F107" s="315" t="s">
        <v>811</v>
      </c>
      <c r="G107" s="294"/>
      <c r="H107" s="294" t="s">
        <v>850</v>
      </c>
      <c r="I107" s="294" t="s">
        <v>821</v>
      </c>
      <c r="J107" s="294"/>
      <c r="K107" s="307"/>
    </row>
    <row r="108" ht="15" customHeight="1">
      <c r="B108" s="316"/>
      <c r="C108" s="294" t="s">
        <v>830</v>
      </c>
      <c r="D108" s="294"/>
      <c r="E108" s="294"/>
      <c r="F108" s="315" t="s">
        <v>817</v>
      </c>
      <c r="G108" s="294"/>
      <c r="H108" s="294" t="s">
        <v>850</v>
      </c>
      <c r="I108" s="294" t="s">
        <v>813</v>
      </c>
      <c r="J108" s="294">
        <v>50</v>
      </c>
      <c r="K108" s="307"/>
    </row>
    <row r="109" ht="15" customHeight="1">
      <c r="B109" s="316"/>
      <c r="C109" s="294" t="s">
        <v>838</v>
      </c>
      <c r="D109" s="294"/>
      <c r="E109" s="294"/>
      <c r="F109" s="315" t="s">
        <v>817</v>
      </c>
      <c r="G109" s="294"/>
      <c r="H109" s="294" t="s">
        <v>850</v>
      </c>
      <c r="I109" s="294" t="s">
        <v>813</v>
      </c>
      <c r="J109" s="294">
        <v>50</v>
      </c>
      <c r="K109" s="307"/>
    </row>
    <row r="110" ht="15" customHeight="1">
      <c r="B110" s="316"/>
      <c r="C110" s="294" t="s">
        <v>836</v>
      </c>
      <c r="D110" s="294"/>
      <c r="E110" s="294"/>
      <c r="F110" s="315" t="s">
        <v>817</v>
      </c>
      <c r="G110" s="294"/>
      <c r="H110" s="294" t="s">
        <v>850</v>
      </c>
      <c r="I110" s="294" t="s">
        <v>813</v>
      </c>
      <c r="J110" s="294">
        <v>50</v>
      </c>
      <c r="K110" s="307"/>
    </row>
    <row r="111" ht="15" customHeight="1">
      <c r="B111" s="316"/>
      <c r="C111" s="294" t="s">
        <v>55</v>
      </c>
      <c r="D111" s="294"/>
      <c r="E111" s="294"/>
      <c r="F111" s="315" t="s">
        <v>811</v>
      </c>
      <c r="G111" s="294"/>
      <c r="H111" s="294" t="s">
        <v>851</v>
      </c>
      <c r="I111" s="294" t="s">
        <v>813</v>
      </c>
      <c r="J111" s="294">
        <v>20</v>
      </c>
      <c r="K111" s="307"/>
    </row>
    <row r="112" ht="15" customHeight="1">
      <c r="B112" s="316"/>
      <c r="C112" s="294" t="s">
        <v>852</v>
      </c>
      <c r="D112" s="294"/>
      <c r="E112" s="294"/>
      <c r="F112" s="315" t="s">
        <v>811</v>
      </c>
      <c r="G112" s="294"/>
      <c r="H112" s="294" t="s">
        <v>853</v>
      </c>
      <c r="I112" s="294" t="s">
        <v>813</v>
      </c>
      <c r="J112" s="294">
        <v>120</v>
      </c>
      <c r="K112" s="307"/>
    </row>
    <row r="113" ht="15" customHeight="1">
      <c r="B113" s="316"/>
      <c r="C113" s="294" t="s">
        <v>40</v>
      </c>
      <c r="D113" s="294"/>
      <c r="E113" s="294"/>
      <c r="F113" s="315" t="s">
        <v>811</v>
      </c>
      <c r="G113" s="294"/>
      <c r="H113" s="294" t="s">
        <v>854</v>
      </c>
      <c r="I113" s="294" t="s">
        <v>845</v>
      </c>
      <c r="J113" s="294"/>
      <c r="K113" s="307"/>
    </row>
    <row r="114" ht="15" customHeight="1">
      <c r="B114" s="316"/>
      <c r="C114" s="294" t="s">
        <v>50</v>
      </c>
      <c r="D114" s="294"/>
      <c r="E114" s="294"/>
      <c r="F114" s="315" t="s">
        <v>811</v>
      </c>
      <c r="G114" s="294"/>
      <c r="H114" s="294" t="s">
        <v>855</v>
      </c>
      <c r="I114" s="294" t="s">
        <v>845</v>
      </c>
      <c r="J114" s="294"/>
      <c r="K114" s="307"/>
    </row>
    <row r="115" ht="15" customHeight="1">
      <c r="B115" s="316"/>
      <c r="C115" s="294" t="s">
        <v>59</v>
      </c>
      <c r="D115" s="294"/>
      <c r="E115" s="294"/>
      <c r="F115" s="315" t="s">
        <v>811</v>
      </c>
      <c r="G115" s="294"/>
      <c r="H115" s="294" t="s">
        <v>856</v>
      </c>
      <c r="I115" s="294" t="s">
        <v>857</v>
      </c>
      <c r="J115" s="294"/>
      <c r="K115" s="307"/>
    </row>
    <row r="116" ht="15" customHeight="1">
      <c r="B116" s="319"/>
      <c r="C116" s="325"/>
      <c r="D116" s="325"/>
      <c r="E116" s="325"/>
      <c r="F116" s="325"/>
      <c r="G116" s="325"/>
      <c r="H116" s="325"/>
      <c r="I116" s="325"/>
      <c r="J116" s="325"/>
      <c r="K116" s="321"/>
    </row>
    <row r="117" ht="18.75" customHeight="1">
      <c r="B117" s="326"/>
      <c r="C117" s="290"/>
      <c r="D117" s="290"/>
      <c r="E117" s="290"/>
      <c r="F117" s="327"/>
      <c r="G117" s="290"/>
      <c r="H117" s="290"/>
      <c r="I117" s="290"/>
      <c r="J117" s="290"/>
      <c r="K117" s="326"/>
    </row>
    <row r="118" ht="18.75" customHeight="1">
      <c r="B118" s="301"/>
      <c r="C118" s="301"/>
      <c r="D118" s="301"/>
      <c r="E118" s="301"/>
      <c r="F118" s="301"/>
      <c r="G118" s="301"/>
      <c r="H118" s="301"/>
      <c r="I118" s="301"/>
      <c r="J118" s="301"/>
      <c r="K118" s="301"/>
    </row>
    <row r="119" ht="7.5" customHeight="1">
      <c r="B119" s="328"/>
      <c r="C119" s="329"/>
      <c r="D119" s="329"/>
      <c r="E119" s="329"/>
      <c r="F119" s="329"/>
      <c r="G119" s="329"/>
      <c r="H119" s="329"/>
      <c r="I119" s="329"/>
      <c r="J119" s="329"/>
      <c r="K119" s="330"/>
    </row>
    <row r="120" ht="45" customHeight="1">
      <c r="B120" s="331"/>
      <c r="C120" s="284" t="s">
        <v>858</v>
      </c>
      <c r="D120" s="284"/>
      <c r="E120" s="284"/>
      <c r="F120" s="284"/>
      <c r="G120" s="284"/>
      <c r="H120" s="284"/>
      <c r="I120" s="284"/>
      <c r="J120" s="284"/>
      <c r="K120" s="332"/>
    </row>
    <row r="121" ht="17.25" customHeight="1">
      <c r="B121" s="333"/>
      <c r="C121" s="308" t="s">
        <v>805</v>
      </c>
      <c r="D121" s="308"/>
      <c r="E121" s="308"/>
      <c r="F121" s="308" t="s">
        <v>806</v>
      </c>
      <c r="G121" s="309"/>
      <c r="H121" s="308" t="s">
        <v>116</v>
      </c>
      <c r="I121" s="308" t="s">
        <v>59</v>
      </c>
      <c r="J121" s="308" t="s">
        <v>807</v>
      </c>
      <c r="K121" s="334"/>
    </row>
    <row r="122" ht="17.25" customHeight="1">
      <c r="B122" s="333"/>
      <c r="C122" s="310" t="s">
        <v>808</v>
      </c>
      <c r="D122" s="310"/>
      <c r="E122" s="310"/>
      <c r="F122" s="311" t="s">
        <v>809</v>
      </c>
      <c r="G122" s="312"/>
      <c r="H122" s="310"/>
      <c r="I122" s="310"/>
      <c r="J122" s="310" t="s">
        <v>810</v>
      </c>
      <c r="K122" s="334"/>
    </row>
    <row r="123" ht="5.25" customHeight="1">
      <c r="B123" s="335"/>
      <c r="C123" s="313"/>
      <c r="D123" s="313"/>
      <c r="E123" s="313"/>
      <c r="F123" s="313"/>
      <c r="G123" s="294"/>
      <c r="H123" s="313"/>
      <c r="I123" s="313"/>
      <c r="J123" s="313"/>
      <c r="K123" s="336"/>
    </row>
    <row r="124" ht="15" customHeight="1">
      <c r="B124" s="335"/>
      <c r="C124" s="294" t="s">
        <v>814</v>
      </c>
      <c r="D124" s="313"/>
      <c r="E124" s="313"/>
      <c r="F124" s="315" t="s">
        <v>811</v>
      </c>
      <c r="G124" s="294"/>
      <c r="H124" s="294" t="s">
        <v>850</v>
      </c>
      <c r="I124" s="294" t="s">
        <v>813</v>
      </c>
      <c r="J124" s="294">
        <v>120</v>
      </c>
      <c r="K124" s="337"/>
    </row>
    <row r="125" ht="15" customHeight="1">
      <c r="B125" s="335"/>
      <c r="C125" s="294" t="s">
        <v>859</v>
      </c>
      <c r="D125" s="294"/>
      <c r="E125" s="294"/>
      <c r="F125" s="315" t="s">
        <v>811</v>
      </c>
      <c r="G125" s="294"/>
      <c r="H125" s="294" t="s">
        <v>860</v>
      </c>
      <c r="I125" s="294" t="s">
        <v>813</v>
      </c>
      <c r="J125" s="294" t="s">
        <v>861</v>
      </c>
      <c r="K125" s="337"/>
    </row>
    <row r="126" ht="15" customHeight="1">
      <c r="B126" s="335"/>
      <c r="C126" s="294" t="s">
        <v>760</v>
      </c>
      <c r="D126" s="294"/>
      <c r="E126" s="294"/>
      <c r="F126" s="315" t="s">
        <v>811</v>
      </c>
      <c r="G126" s="294"/>
      <c r="H126" s="294" t="s">
        <v>862</v>
      </c>
      <c r="I126" s="294" t="s">
        <v>813</v>
      </c>
      <c r="J126" s="294" t="s">
        <v>861</v>
      </c>
      <c r="K126" s="337"/>
    </row>
    <row r="127" ht="15" customHeight="1">
      <c r="B127" s="335"/>
      <c r="C127" s="294" t="s">
        <v>822</v>
      </c>
      <c r="D127" s="294"/>
      <c r="E127" s="294"/>
      <c r="F127" s="315" t="s">
        <v>817</v>
      </c>
      <c r="G127" s="294"/>
      <c r="H127" s="294" t="s">
        <v>823</v>
      </c>
      <c r="I127" s="294" t="s">
        <v>813</v>
      </c>
      <c r="J127" s="294">
        <v>15</v>
      </c>
      <c r="K127" s="337"/>
    </row>
    <row r="128" ht="15" customHeight="1">
      <c r="B128" s="335"/>
      <c r="C128" s="317" t="s">
        <v>824</v>
      </c>
      <c r="D128" s="317"/>
      <c r="E128" s="317"/>
      <c r="F128" s="318" t="s">
        <v>817</v>
      </c>
      <c r="G128" s="317"/>
      <c r="H128" s="317" t="s">
        <v>825</v>
      </c>
      <c r="I128" s="317" t="s">
        <v>813</v>
      </c>
      <c r="J128" s="317">
        <v>15</v>
      </c>
      <c r="K128" s="337"/>
    </row>
    <row r="129" ht="15" customHeight="1">
      <c r="B129" s="335"/>
      <c r="C129" s="317" t="s">
        <v>826</v>
      </c>
      <c r="D129" s="317"/>
      <c r="E129" s="317"/>
      <c r="F129" s="318" t="s">
        <v>817</v>
      </c>
      <c r="G129" s="317"/>
      <c r="H129" s="317" t="s">
        <v>827</v>
      </c>
      <c r="I129" s="317" t="s">
        <v>813</v>
      </c>
      <c r="J129" s="317">
        <v>20</v>
      </c>
      <c r="K129" s="337"/>
    </row>
    <row r="130" ht="15" customHeight="1">
      <c r="B130" s="335"/>
      <c r="C130" s="317" t="s">
        <v>828</v>
      </c>
      <c r="D130" s="317"/>
      <c r="E130" s="317"/>
      <c r="F130" s="318" t="s">
        <v>817</v>
      </c>
      <c r="G130" s="317"/>
      <c r="H130" s="317" t="s">
        <v>829</v>
      </c>
      <c r="I130" s="317" t="s">
        <v>813</v>
      </c>
      <c r="J130" s="317">
        <v>20</v>
      </c>
      <c r="K130" s="337"/>
    </row>
    <row r="131" ht="15" customHeight="1">
      <c r="B131" s="335"/>
      <c r="C131" s="294" t="s">
        <v>816</v>
      </c>
      <c r="D131" s="294"/>
      <c r="E131" s="294"/>
      <c r="F131" s="315" t="s">
        <v>817</v>
      </c>
      <c r="G131" s="294"/>
      <c r="H131" s="294" t="s">
        <v>850</v>
      </c>
      <c r="I131" s="294" t="s">
        <v>813</v>
      </c>
      <c r="J131" s="294">
        <v>50</v>
      </c>
      <c r="K131" s="337"/>
    </row>
    <row r="132" ht="15" customHeight="1">
      <c r="B132" s="335"/>
      <c r="C132" s="294" t="s">
        <v>830</v>
      </c>
      <c r="D132" s="294"/>
      <c r="E132" s="294"/>
      <c r="F132" s="315" t="s">
        <v>817</v>
      </c>
      <c r="G132" s="294"/>
      <c r="H132" s="294" t="s">
        <v>850</v>
      </c>
      <c r="I132" s="294" t="s">
        <v>813</v>
      </c>
      <c r="J132" s="294">
        <v>50</v>
      </c>
      <c r="K132" s="337"/>
    </row>
    <row r="133" ht="15" customHeight="1">
      <c r="B133" s="335"/>
      <c r="C133" s="294" t="s">
        <v>836</v>
      </c>
      <c r="D133" s="294"/>
      <c r="E133" s="294"/>
      <c r="F133" s="315" t="s">
        <v>817</v>
      </c>
      <c r="G133" s="294"/>
      <c r="H133" s="294" t="s">
        <v>850</v>
      </c>
      <c r="I133" s="294" t="s">
        <v>813</v>
      </c>
      <c r="J133" s="294">
        <v>50</v>
      </c>
      <c r="K133" s="337"/>
    </row>
    <row r="134" ht="15" customHeight="1">
      <c r="B134" s="335"/>
      <c r="C134" s="294" t="s">
        <v>838</v>
      </c>
      <c r="D134" s="294"/>
      <c r="E134" s="294"/>
      <c r="F134" s="315" t="s">
        <v>817</v>
      </c>
      <c r="G134" s="294"/>
      <c r="H134" s="294" t="s">
        <v>850</v>
      </c>
      <c r="I134" s="294" t="s">
        <v>813</v>
      </c>
      <c r="J134" s="294">
        <v>50</v>
      </c>
      <c r="K134" s="337"/>
    </row>
    <row r="135" ht="15" customHeight="1">
      <c r="B135" s="335"/>
      <c r="C135" s="294" t="s">
        <v>121</v>
      </c>
      <c r="D135" s="294"/>
      <c r="E135" s="294"/>
      <c r="F135" s="315" t="s">
        <v>817</v>
      </c>
      <c r="G135" s="294"/>
      <c r="H135" s="294" t="s">
        <v>863</v>
      </c>
      <c r="I135" s="294" t="s">
        <v>813</v>
      </c>
      <c r="J135" s="294">
        <v>255</v>
      </c>
      <c r="K135" s="337"/>
    </row>
    <row r="136" ht="15" customHeight="1">
      <c r="B136" s="335"/>
      <c r="C136" s="294" t="s">
        <v>840</v>
      </c>
      <c r="D136" s="294"/>
      <c r="E136" s="294"/>
      <c r="F136" s="315" t="s">
        <v>811</v>
      </c>
      <c r="G136" s="294"/>
      <c r="H136" s="294" t="s">
        <v>864</v>
      </c>
      <c r="I136" s="294" t="s">
        <v>842</v>
      </c>
      <c r="J136" s="294"/>
      <c r="K136" s="337"/>
    </row>
    <row r="137" ht="15" customHeight="1">
      <c r="B137" s="335"/>
      <c r="C137" s="294" t="s">
        <v>843</v>
      </c>
      <c r="D137" s="294"/>
      <c r="E137" s="294"/>
      <c r="F137" s="315" t="s">
        <v>811</v>
      </c>
      <c r="G137" s="294"/>
      <c r="H137" s="294" t="s">
        <v>865</v>
      </c>
      <c r="I137" s="294" t="s">
        <v>845</v>
      </c>
      <c r="J137" s="294"/>
      <c r="K137" s="337"/>
    </row>
    <row r="138" ht="15" customHeight="1">
      <c r="B138" s="335"/>
      <c r="C138" s="294" t="s">
        <v>846</v>
      </c>
      <c r="D138" s="294"/>
      <c r="E138" s="294"/>
      <c r="F138" s="315" t="s">
        <v>811</v>
      </c>
      <c r="G138" s="294"/>
      <c r="H138" s="294" t="s">
        <v>846</v>
      </c>
      <c r="I138" s="294" t="s">
        <v>845</v>
      </c>
      <c r="J138" s="294"/>
      <c r="K138" s="337"/>
    </row>
    <row r="139" ht="15" customHeight="1">
      <c r="B139" s="335"/>
      <c r="C139" s="294" t="s">
        <v>40</v>
      </c>
      <c r="D139" s="294"/>
      <c r="E139" s="294"/>
      <c r="F139" s="315" t="s">
        <v>811</v>
      </c>
      <c r="G139" s="294"/>
      <c r="H139" s="294" t="s">
        <v>866</v>
      </c>
      <c r="I139" s="294" t="s">
        <v>845</v>
      </c>
      <c r="J139" s="294"/>
      <c r="K139" s="337"/>
    </row>
    <row r="140" ht="15" customHeight="1">
      <c r="B140" s="335"/>
      <c r="C140" s="294" t="s">
        <v>867</v>
      </c>
      <c r="D140" s="294"/>
      <c r="E140" s="294"/>
      <c r="F140" s="315" t="s">
        <v>811</v>
      </c>
      <c r="G140" s="294"/>
      <c r="H140" s="294" t="s">
        <v>868</v>
      </c>
      <c r="I140" s="294" t="s">
        <v>845</v>
      </c>
      <c r="J140" s="294"/>
      <c r="K140" s="337"/>
    </row>
    <row r="141" ht="15" customHeight="1">
      <c r="B141" s="338"/>
      <c r="C141" s="339"/>
      <c r="D141" s="339"/>
      <c r="E141" s="339"/>
      <c r="F141" s="339"/>
      <c r="G141" s="339"/>
      <c r="H141" s="339"/>
      <c r="I141" s="339"/>
      <c r="J141" s="339"/>
      <c r="K141" s="340"/>
    </row>
    <row r="142" ht="18.75" customHeight="1">
      <c r="B142" s="290"/>
      <c r="C142" s="290"/>
      <c r="D142" s="290"/>
      <c r="E142" s="290"/>
      <c r="F142" s="327"/>
      <c r="G142" s="290"/>
      <c r="H142" s="290"/>
      <c r="I142" s="290"/>
      <c r="J142" s="290"/>
      <c r="K142" s="290"/>
    </row>
    <row r="143" ht="18.75" customHeight="1">
      <c r="B143" s="301"/>
      <c r="C143" s="301"/>
      <c r="D143" s="301"/>
      <c r="E143" s="301"/>
      <c r="F143" s="301"/>
      <c r="G143" s="301"/>
      <c r="H143" s="301"/>
      <c r="I143" s="301"/>
      <c r="J143" s="301"/>
      <c r="K143" s="301"/>
    </row>
    <row r="144" ht="7.5" customHeight="1">
      <c r="B144" s="302"/>
      <c r="C144" s="303"/>
      <c r="D144" s="303"/>
      <c r="E144" s="303"/>
      <c r="F144" s="303"/>
      <c r="G144" s="303"/>
      <c r="H144" s="303"/>
      <c r="I144" s="303"/>
      <c r="J144" s="303"/>
      <c r="K144" s="304"/>
    </row>
    <row r="145" ht="45" customHeight="1">
      <c r="B145" s="305"/>
      <c r="C145" s="306" t="s">
        <v>869</v>
      </c>
      <c r="D145" s="306"/>
      <c r="E145" s="306"/>
      <c r="F145" s="306"/>
      <c r="G145" s="306"/>
      <c r="H145" s="306"/>
      <c r="I145" s="306"/>
      <c r="J145" s="306"/>
      <c r="K145" s="307"/>
    </row>
    <row r="146" ht="17.25" customHeight="1">
      <c r="B146" s="305"/>
      <c r="C146" s="308" t="s">
        <v>805</v>
      </c>
      <c r="D146" s="308"/>
      <c r="E146" s="308"/>
      <c r="F146" s="308" t="s">
        <v>806</v>
      </c>
      <c r="G146" s="309"/>
      <c r="H146" s="308" t="s">
        <v>116</v>
      </c>
      <c r="I146" s="308" t="s">
        <v>59</v>
      </c>
      <c r="J146" s="308" t="s">
        <v>807</v>
      </c>
      <c r="K146" s="307"/>
    </row>
    <row r="147" ht="17.25" customHeight="1">
      <c r="B147" s="305"/>
      <c r="C147" s="310" t="s">
        <v>808</v>
      </c>
      <c r="D147" s="310"/>
      <c r="E147" s="310"/>
      <c r="F147" s="311" t="s">
        <v>809</v>
      </c>
      <c r="G147" s="312"/>
      <c r="H147" s="310"/>
      <c r="I147" s="310"/>
      <c r="J147" s="310" t="s">
        <v>810</v>
      </c>
      <c r="K147" s="307"/>
    </row>
    <row r="148" ht="5.25" customHeight="1">
      <c r="B148" s="316"/>
      <c r="C148" s="313"/>
      <c r="D148" s="313"/>
      <c r="E148" s="313"/>
      <c r="F148" s="313"/>
      <c r="G148" s="314"/>
      <c r="H148" s="313"/>
      <c r="I148" s="313"/>
      <c r="J148" s="313"/>
      <c r="K148" s="337"/>
    </row>
    <row r="149" ht="15" customHeight="1">
      <c r="B149" s="316"/>
      <c r="C149" s="341" t="s">
        <v>814</v>
      </c>
      <c r="D149" s="294"/>
      <c r="E149" s="294"/>
      <c r="F149" s="342" t="s">
        <v>811</v>
      </c>
      <c r="G149" s="294"/>
      <c r="H149" s="341" t="s">
        <v>850</v>
      </c>
      <c r="I149" s="341" t="s">
        <v>813</v>
      </c>
      <c r="J149" s="341">
        <v>120</v>
      </c>
      <c r="K149" s="337"/>
    </row>
    <row r="150" ht="15" customHeight="1">
      <c r="B150" s="316"/>
      <c r="C150" s="341" t="s">
        <v>859</v>
      </c>
      <c r="D150" s="294"/>
      <c r="E150" s="294"/>
      <c r="F150" s="342" t="s">
        <v>811</v>
      </c>
      <c r="G150" s="294"/>
      <c r="H150" s="341" t="s">
        <v>870</v>
      </c>
      <c r="I150" s="341" t="s">
        <v>813</v>
      </c>
      <c r="J150" s="341" t="s">
        <v>861</v>
      </c>
      <c r="K150" s="337"/>
    </row>
    <row r="151" ht="15" customHeight="1">
      <c r="B151" s="316"/>
      <c r="C151" s="341" t="s">
        <v>760</v>
      </c>
      <c r="D151" s="294"/>
      <c r="E151" s="294"/>
      <c r="F151" s="342" t="s">
        <v>811</v>
      </c>
      <c r="G151" s="294"/>
      <c r="H151" s="341" t="s">
        <v>871</v>
      </c>
      <c r="I151" s="341" t="s">
        <v>813</v>
      </c>
      <c r="J151" s="341" t="s">
        <v>861</v>
      </c>
      <c r="K151" s="337"/>
    </row>
    <row r="152" ht="15" customHeight="1">
      <c r="B152" s="316"/>
      <c r="C152" s="341" t="s">
        <v>816</v>
      </c>
      <c r="D152" s="294"/>
      <c r="E152" s="294"/>
      <c r="F152" s="342" t="s">
        <v>817</v>
      </c>
      <c r="G152" s="294"/>
      <c r="H152" s="341" t="s">
        <v>850</v>
      </c>
      <c r="I152" s="341" t="s">
        <v>813</v>
      </c>
      <c r="J152" s="341">
        <v>50</v>
      </c>
      <c r="K152" s="337"/>
    </row>
    <row r="153" ht="15" customHeight="1">
      <c r="B153" s="316"/>
      <c r="C153" s="341" t="s">
        <v>819</v>
      </c>
      <c r="D153" s="294"/>
      <c r="E153" s="294"/>
      <c r="F153" s="342" t="s">
        <v>811</v>
      </c>
      <c r="G153" s="294"/>
      <c r="H153" s="341" t="s">
        <v>850</v>
      </c>
      <c r="I153" s="341" t="s">
        <v>821</v>
      </c>
      <c r="J153" s="341"/>
      <c r="K153" s="337"/>
    </row>
    <row r="154" ht="15" customHeight="1">
      <c r="B154" s="316"/>
      <c r="C154" s="341" t="s">
        <v>830</v>
      </c>
      <c r="D154" s="294"/>
      <c r="E154" s="294"/>
      <c r="F154" s="342" t="s">
        <v>817</v>
      </c>
      <c r="G154" s="294"/>
      <c r="H154" s="341" t="s">
        <v>850</v>
      </c>
      <c r="I154" s="341" t="s">
        <v>813</v>
      </c>
      <c r="J154" s="341">
        <v>50</v>
      </c>
      <c r="K154" s="337"/>
    </row>
    <row r="155" ht="15" customHeight="1">
      <c r="B155" s="316"/>
      <c r="C155" s="341" t="s">
        <v>838</v>
      </c>
      <c r="D155" s="294"/>
      <c r="E155" s="294"/>
      <c r="F155" s="342" t="s">
        <v>817</v>
      </c>
      <c r="G155" s="294"/>
      <c r="H155" s="341" t="s">
        <v>850</v>
      </c>
      <c r="I155" s="341" t="s">
        <v>813</v>
      </c>
      <c r="J155" s="341">
        <v>50</v>
      </c>
      <c r="K155" s="337"/>
    </row>
    <row r="156" ht="15" customHeight="1">
      <c r="B156" s="316"/>
      <c r="C156" s="341" t="s">
        <v>836</v>
      </c>
      <c r="D156" s="294"/>
      <c r="E156" s="294"/>
      <c r="F156" s="342" t="s">
        <v>817</v>
      </c>
      <c r="G156" s="294"/>
      <c r="H156" s="341" t="s">
        <v>850</v>
      </c>
      <c r="I156" s="341" t="s">
        <v>813</v>
      </c>
      <c r="J156" s="341">
        <v>50</v>
      </c>
      <c r="K156" s="337"/>
    </row>
    <row r="157" ht="15" customHeight="1">
      <c r="B157" s="316"/>
      <c r="C157" s="341" t="s">
        <v>100</v>
      </c>
      <c r="D157" s="294"/>
      <c r="E157" s="294"/>
      <c r="F157" s="342" t="s">
        <v>811</v>
      </c>
      <c r="G157" s="294"/>
      <c r="H157" s="341" t="s">
        <v>872</v>
      </c>
      <c r="I157" s="341" t="s">
        <v>813</v>
      </c>
      <c r="J157" s="341" t="s">
        <v>873</v>
      </c>
      <c r="K157" s="337"/>
    </row>
    <row r="158" ht="15" customHeight="1">
      <c r="B158" s="316"/>
      <c r="C158" s="341" t="s">
        <v>874</v>
      </c>
      <c r="D158" s="294"/>
      <c r="E158" s="294"/>
      <c r="F158" s="342" t="s">
        <v>811</v>
      </c>
      <c r="G158" s="294"/>
      <c r="H158" s="341" t="s">
        <v>875</v>
      </c>
      <c r="I158" s="341" t="s">
        <v>845</v>
      </c>
      <c r="J158" s="341"/>
      <c r="K158" s="337"/>
    </row>
    <row r="159" ht="15" customHeight="1">
      <c r="B159" s="343"/>
      <c r="C159" s="325"/>
      <c r="D159" s="325"/>
      <c r="E159" s="325"/>
      <c r="F159" s="325"/>
      <c r="G159" s="325"/>
      <c r="H159" s="325"/>
      <c r="I159" s="325"/>
      <c r="J159" s="325"/>
      <c r="K159" s="344"/>
    </row>
    <row r="160" ht="18.75" customHeight="1">
      <c r="B160" s="290"/>
      <c r="C160" s="294"/>
      <c r="D160" s="294"/>
      <c r="E160" s="294"/>
      <c r="F160" s="315"/>
      <c r="G160" s="294"/>
      <c r="H160" s="294"/>
      <c r="I160" s="294"/>
      <c r="J160" s="294"/>
      <c r="K160" s="290"/>
    </row>
    <row r="161" ht="18.75" customHeight="1">
      <c r="B161" s="301"/>
      <c r="C161" s="301"/>
      <c r="D161" s="301"/>
      <c r="E161" s="301"/>
      <c r="F161" s="301"/>
      <c r="G161" s="301"/>
      <c r="H161" s="301"/>
      <c r="I161" s="301"/>
      <c r="J161" s="301"/>
      <c r="K161" s="301"/>
    </row>
    <row r="162" ht="7.5" customHeight="1">
      <c r="B162" s="280"/>
      <c r="C162" s="281"/>
      <c r="D162" s="281"/>
      <c r="E162" s="281"/>
      <c r="F162" s="281"/>
      <c r="G162" s="281"/>
      <c r="H162" s="281"/>
      <c r="I162" s="281"/>
      <c r="J162" s="281"/>
      <c r="K162" s="282"/>
    </row>
    <row r="163" ht="45" customHeight="1">
      <c r="B163" s="283"/>
      <c r="C163" s="284" t="s">
        <v>876</v>
      </c>
      <c r="D163" s="284"/>
      <c r="E163" s="284"/>
      <c r="F163" s="284"/>
      <c r="G163" s="284"/>
      <c r="H163" s="284"/>
      <c r="I163" s="284"/>
      <c r="J163" s="284"/>
      <c r="K163" s="285"/>
    </row>
    <row r="164" ht="17.25" customHeight="1">
      <c r="B164" s="283"/>
      <c r="C164" s="308" t="s">
        <v>805</v>
      </c>
      <c r="D164" s="308"/>
      <c r="E164" s="308"/>
      <c r="F164" s="308" t="s">
        <v>806</v>
      </c>
      <c r="G164" s="345"/>
      <c r="H164" s="346" t="s">
        <v>116</v>
      </c>
      <c r="I164" s="346" t="s">
        <v>59</v>
      </c>
      <c r="J164" s="308" t="s">
        <v>807</v>
      </c>
      <c r="K164" s="285"/>
    </row>
    <row r="165" ht="17.25" customHeight="1">
      <c r="B165" s="286"/>
      <c r="C165" s="310" t="s">
        <v>808</v>
      </c>
      <c r="D165" s="310"/>
      <c r="E165" s="310"/>
      <c r="F165" s="311" t="s">
        <v>809</v>
      </c>
      <c r="G165" s="347"/>
      <c r="H165" s="348"/>
      <c r="I165" s="348"/>
      <c r="J165" s="310" t="s">
        <v>810</v>
      </c>
      <c r="K165" s="288"/>
    </row>
    <row r="166" ht="5.25" customHeight="1">
      <c r="B166" s="316"/>
      <c r="C166" s="313"/>
      <c r="D166" s="313"/>
      <c r="E166" s="313"/>
      <c r="F166" s="313"/>
      <c r="G166" s="314"/>
      <c r="H166" s="313"/>
      <c r="I166" s="313"/>
      <c r="J166" s="313"/>
      <c r="K166" s="337"/>
    </row>
    <row r="167" ht="15" customHeight="1">
      <c r="B167" s="316"/>
      <c r="C167" s="294" t="s">
        <v>814</v>
      </c>
      <c r="D167" s="294"/>
      <c r="E167" s="294"/>
      <c r="F167" s="315" t="s">
        <v>811</v>
      </c>
      <c r="G167" s="294"/>
      <c r="H167" s="294" t="s">
        <v>850</v>
      </c>
      <c r="I167" s="294" t="s">
        <v>813</v>
      </c>
      <c r="J167" s="294">
        <v>120</v>
      </c>
      <c r="K167" s="337"/>
    </row>
    <row r="168" ht="15" customHeight="1">
      <c r="B168" s="316"/>
      <c r="C168" s="294" t="s">
        <v>859</v>
      </c>
      <c r="D168" s="294"/>
      <c r="E168" s="294"/>
      <c r="F168" s="315" t="s">
        <v>811</v>
      </c>
      <c r="G168" s="294"/>
      <c r="H168" s="294" t="s">
        <v>860</v>
      </c>
      <c r="I168" s="294" t="s">
        <v>813</v>
      </c>
      <c r="J168" s="294" t="s">
        <v>861</v>
      </c>
      <c r="K168" s="337"/>
    </row>
    <row r="169" ht="15" customHeight="1">
      <c r="B169" s="316"/>
      <c r="C169" s="294" t="s">
        <v>760</v>
      </c>
      <c r="D169" s="294"/>
      <c r="E169" s="294"/>
      <c r="F169" s="315" t="s">
        <v>811</v>
      </c>
      <c r="G169" s="294"/>
      <c r="H169" s="294" t="s">
        <v>877</v>
      </c>
      <c r="I169" s="294" t="s">
        <v>813</v>
      </c>
      <c r="J169" s="294" t="s">
        <v>861</v>
      </c>
      <c r="K169" s="337"/>
    </row>
    <row r="170" ht="15" customHeight="1">
      <c r="B170" s="316"/>
      <c r="C170" s="294" t="s">
        <v>816</v>
      </c>
      <c r="D170" s="294"/>
      <c r="E170" s="294"/>
      <c r="F170" s="315" t="s">
        <v>817</v>
      </c>
      <c r="G170" s="294"/>
      <c r="H170" s="294" t="s">
        <v>877</v>
      </c>
      <c r="I170" s="294" t="s">
        <v>813</v>
      </c>
      <c r="J170" s="294">
        <v>50</v>
      </c>
      <c r="K170" s="337"/>
    </row>
    <row r="171" ht="15" customHeight="1">
      <c r="B171" s="316"/>
      <c r="C171" s="294" t="s">
        <v>819</v>
      </c>
      <c r="D171" s="294"/>
      <c r="E171" s="294"/>
      <c r="F171" s="315" t="s">
        <v>811</v>
      </c>
      <c r="G171" s="294"/>
      <c r="H171" s="294" t="s">
        <v>877</v>
      </c>
      <c r="I171" s="294" t="s">
        <v>821</v>
      </c>
      <c r="J171" s="294"/>
      <c r="K171" s="337"/>
    </row>
    <row r="172" ht="15" customHeight="1">
      <c r="B172" s="316"/>
      <c r="C172" s="294" t="s">
        <v>830</v>
      </c>
      <c r="D172" s="294"/>
      <c r="E172" s="294"/>
      <c r="F172" s="315" t="s">
        <v>817</v>
      </c>
      <c r="G172" s="294"/>
      <c r="H172" s="294" t="s">
        <v>877</v>
      </c>
      <c r="I172" s="294" t="s">
        <v>813</v>
      </c>
      <c r="J172" s="294">
        <v>50</v>
      </c>
      <c r="K172" s="337"/>
    </row>
    <row r="173" ht="15" customHeight="1">
      <c r="B173" s="316"/>
      <c r="C173" s="294" t="s">
        <v>838</v>
      </c>
      <c r="D173" s="294"/>
      <c r="E173" s="294"/>
      <c r="F173" s="315" t="s">
        <v>817</v>
      </c>
      <c r="G173" s="294"/>
      <c r="H173" s="294" t="s">
        <v>877</v>
      </c>
      <c r="I173" s="294" t="s">
        <v>813</v>
      </c>
      <c r="J173" s="294">
        <v>50</v>
      </c>
      <c r="K173" s="337"/>
    </row>
    <row r="174" ht="15" customHeight="1">
      <c r="B174" s="316"/>
      <c r="C174" s="294" t="s">
        <v>836</v>
      </c>
      <c r="D174" s="294"/>
      <c r="E174" s="294"/>
      <c r="F174" s="315" t="s">
        <v>817</v>
      </c>
      <c r="G174" s="294"/>
      <c r="H174" s="294" t="s">
        <v>877</v>
      </c>
      <c r="I174" s="294" t="s">
        <v>813</v>
      </c>
      <c r="J174" s="294">
        <v>50</v>
      </c>
      <c r="K174" s="337"/>
    </row>
    <row r="175" ht="15" customHeight="1">
      <c r="B175" s="316"/>
      <c r="C175" s="294" t="s">
        <v>115</v>
      </c>
      <c r="D175" s="294"/>
      <c r="E175" s="294"/>
      <c r="F175" s="315" t="s">
        <v>811</v>
      </c>
      <c r="G175" s="294"/>
      <c r="H175" s="294" t="s">
        <v>878</v>
      </c>
      <c r="I175" s="294" t="s">
        <v>879</v>
      </c>
      <c r="J175" s="294"/>
      <c r="K175" s="337"/>
    </row>
    <row r="176" ht="15" customHeight="1">
      <c r="B176" s="316"/>
      <c r="C176" s="294" t="s">
        <v>59</v>
      </c>
      <c r="D176" s="294"/>
      <c r="E176" s="294"/>
      <c r="F176" s="315" t="s">
        <v>811</v>
      </c>
      <c r="G176" s="294"/>
      <c r="H176" s="294" t="s">
        <v>880</v>
      </c>
      <c r="I176" s="294" t="s">
        <v>881</v>
      </c>
      <c r="J176" s="294">
        <v>1</v>
      </c>
      <c r="K176" s="337"/>
    </row>
    <row r="177" ht="15" customHeight="1">
      <c r="B177" s="316"/>
      <c r="C177" s="294" t="s">
        <v>55</v>
      </c>
      <c r="D177" s="294"/>
      <c r="E177" s="294"/>
      <c r="F177" s="315" t="s">
        <v>811</v>
      </c>
      <c r="G177" s="294"/>
      <c r="H177" s="294" t="s">
        <v>882</v>
      </c>
      <c r="I177" s="294" t="s">
        <v>813</v>
      </c>
      <c r="J177" s="294">
        <v>20</v>
      </c>
      <c r="K177" s="337"/>
    </row>
    <row r="178" ht="15" customHeight="1">
      <c r="B178" s="316"/>
      <c r="C178" s="294" t="s">
        <v>116</v>
      </c>
      <c r="D178" s="294"/>
      <c r="E178" s="294"/>
      <c r="F178" s="315" t="s">
        <v>811</v>
      </c>
      <c r="G178" s="294"/>
      <c r="H178" s="294" t="s">
        <v>883</v>
      </c>
      <c r="I178" s="294" t="s">
        <v>813</v>
      </c>
      <c r="J178" s="294">
        <v>255</v>
      </c>
      <c r="K178" s="337"/>
    </row>
    <row r="179" ht="15" customHeight="1">
      <c r="B179" s="316"/>
      <c r="C179" s="294" t="s">
        <v>117</v>
      </c>
      <c r="D179" s="294"/>
      <c r="E179" s="294"/>
      <c r="F179" s="315" t="s">
        <v>811</v>
      </c>
      <c r="G179" s="294"/>
      <c r="H179" s="294" t="s">
        <v>776</v>
      </c>
      <c r="I179" s="294" t="s">
        <v>813</v>
      </c>
      <c r="J179" s="294">
        <v>10</v>
      </c>
      <c r="K179" s="337"/>
    </row>
    <row r="180" ht="15" customHeight="1">
      <c r="B180" s="316"/>
      <c r="C180" s="294" t="s">
        <v>118</v>
      </c>
      <c r="D180" s="294"/>
      <c r="E180" s="294"/>
      <c r="F180" s="315" t="s">
        <v>811</v>
      </c>
      <c r="G180" s="294"/>
      <c r="H180" s="294" t="s">
        <v>884</v>
      </c>
      <c r="I180" s="294" t="s">
        <v>845</v>
      </c>
      <c r="J180" s="294"/>
      <c r="K180" s="337"/>
    </row>
    <row r="181" ht="15" customHeight="1">
      <c r="B181" s="316"/>
      <c r="C181" s="294" t="s">
        <v>885</v>
      </c>
      <c r="D181" s="294"/>
      <c r="E181" s="294"/>
      <c r="F181" s="315" t="s">
        <v>811</v>
      </c>
      <c r="G181" s="294"/>
      <c r="H181" s="294" t="s">
        <v>886</v>
      </c>
      <c r="I181" s="294" t="s">
        <v>845</v>
      </c>
      <c r="J181" s="294"/>
      <c r="K181" s="337"/>
    </row>
    <row r="182" ht="15" customHeight="1">
      <c r="B182" s="316"/>
      <c r="C182" s="294" t="s">
        <v>874</v>
      </c>
      <c r="D182" s="294"/>
      <c r="E182" s="294"/>
      <c r="F182" s="315" t="s">
        <v>811</v>
      </c>
      <c r="G182" s="294"/>
      <c r="H182" s="294" t="s">
        <v>887</v>
      </c>
      <c r="I182" s="294" t="s">
        <v>845</v>
      </c>
      <c r="J182" s="294"/>
      <c r="K182" s="337"/>
    </row>
    <row r="183" ht="15" customHeight="1">
      <c r="B183" s="316"/>
      <c r="C183" s="294" t="s">
        <v>120</v>
      </c>
      <c r="D183" s="294"/>
      <c r="E183" s="294"/>
      <c r="F183" s="315" t="s">
        <v>817</v>
      </c>
      <c r="G183" s="294"/>
      <c r="H183" s="294" t="s">
        <v>888</v>
      </c>
      <c r="I183" s="294" t="s">
        <v>813</v>
      </c>
      <c r="J183" s="294">
        <v>50</v>
      </c>
      <c r="K183" s="337"/>
    </row>
    <row r="184" ht="15" customHeight="1">
      <c r="B184" s="316"/>
      <c r="C184" s="294" t="s">
        <v>889</v>
      </c>
      <c r="D184" s="294"/>
      <c r="E184" s="294"/>
      <c r="F184" s="315" t="s">
        <v>817</v>
      </c>
      <c r="G184" s="294"/>
      <c r="H184" s="294" t="s">
        <v>890</v>
      </c>
      <c r="I184" s="294" t="s">
        <v>891</v>
      </c>
      <c r="J184" s="294"/>
      <c r="K184" s="337"/>
    </row>
    <row r="185" ht="15" customHeight="1">
      <c r="B185" s="316"/>
      <c r="C185" s="294" t="s">
        <v>892</v>
      </c>
      <c r="D185" s="294"/>
      <c r="E185" s="294"/>
      <c r="F185" s="315" t="s">
        <v>817</v>
      </c>
      <c r="G185" s="294"/>
      <c r="H185" s="294" t="s">
        <v>893</v>
      </c>
      <c r="I185" s="294" t="s">
        <v>891</v>
      </c>
      <c r="J185" s="294"/>
      <c r="K185" s="337"/>
    </row>
    <row r="186" ht="15" customHeight="1">
      <c r="B186" s="316"/>
      <c r="C186" s="294" t="s">
        <v>894</v>
      </c>
      <c r="D186" s="294"/>
      <c r="E186" s="294"/>
      <c r="F186" s="315" t="s">
        <v>817</v>
      </c>
      <c r="G186" s="294"/>
      <c r="H186" s="294" t="s">
        <v>895</v>
      </c>
      <c r="I186" s="294" t="s">
        <v>891</v>
      </c>
      <c r="J186" s="294"/>
      <c r="K186" s="337"/>
    </row>
    <row r="187" ht="15" customHeight="1">
      <c r="B187" s="316"/>
      <c r="C187" s="349" t="s">
        <v>896</v>
      </c>
      <c r="D187" s="294"/>
      <c r="E187" s="294"/>
      <c r="F187" s="315" t="s">
        <v>817</v>
      </c>
      <c r="G187" s="294"/>
      <c r="H187" s="294" t="s">
        <v>897</v>
      </c>
      <c r="I187" s="294" t="s">
        <v>898</v>
      </c>
      <c r="J187" s="350" t="s">
        <v>899</v>
      </c>
      <c r="K187" s="337"/>
    </row>
    <row r="188" ht="15" customHeight="1">
      <c r="B188" s="316"/>
      <c r="C188" s="300" t="s">
        <v>44</v>
      </c>
      <c r="D188" s="294"/>
      <c r="E188" s="294"/>
      <c r="F188" s="315" t="s">
        <v>811</v>
      </c>
      <c r="G188" s="294"/>
      <c r="H188" s="290" t="s">
        <v>900</v>
      </c>
      <c r="I188" s="294" t="s">
        <v>901</v>
      </c>
      <c r="J188" s="294"/>
      <c r="K188" s="337"/>
    </row>
    <row r="189" ht="15" customHeight="1">
      <c r="B189" s="316"/>
      <c r="C189" s="300" t="s">
        <v>902</v>
      </c>
      <c r="D189" s="294"/>
      <c r="E189" s="294"/>
      <c r="F189" s="315" t="s">
        <v>811</v>
      </c>
      <c r="G189" s="294"/>
      <c r="H189" s="294" t="s">
        <v>903</v>
      </c>
      <c r="I189" s="294" t="s">
        <v>845</v>
      </c>
      <c r="J189" s="294"/>
      <c r="K189" s="337"/>
    </row>
    <row r="190" ht="15" customHeight="1">
      <c r="B190" s="316"/>
      <c r="C190" s="300" t="s">
        <v>904</v>
      </c>
      <c r="D190" s="294"/>
      <c r="E190" s="294"/>
      <c r="F190" s="315" t="s">
        <v>811</v>
      </c>
      <c r="G190" s="294"/>
      <c r="H190" s="294" t="s">
        <v>905</v>
      </c>
      <c r="I190" s="294" t="s">
        <v>845</v>
      </c>
      <c r="J190" s="294"/>
      <c r="K190" s="337"/>
    </row>
    <row r="191" ht="15" customHeight="1">
      <c r="B191" s="316"/>
      <c r="C191" s="300" t="s">
        <v>906</v>
      </c>
      <c r="D191" s="294"/>
      <c r="E191" s="294"/>
      <c r="F191" s="315" t="s">
        <v>817</v>
      </c>
      <c r="G191" s="294"/>
      <c r="H191" s="294" t="s">
        <v>907</v>
      </c>
      <c r="I191" s="294" t="s">
        <v>845</v>
      </c>
      <c r="J191" s="294"/>
      <c r="K191" s="337"/>
    </row>
    <row r="192" ht="15" customHeight="1">
      <c r="B192" s="343"/>
      <c r="C192" s="351"/>
      <c r="D192" s="325"/>
      <c r="E192" s="325"/>
      <c r="F192" s="325"/>
      <c r="G192" s="325"/>
      <c r="H192" s="325"/>
      <c r="I192" s="325"/>
      <c r="J192" s="325"/>
      <c r="K192" s="344"/>
    </row>
    <row r="193" ht="18.75" customHeight="1">
      <c r="B193" s="290"/>
      <c r="C193" s="294"/>
      <c r="D193" s="294"/>
      <c r="E193" s="294"/>
      <c r="F193" s="315"/>
      <c r="G193" s="294"/>
      <c r="H193" s="294"/>
      <c r="I193" s="294"/>
      <c r="J193" s="294"/>
      <c r="K193" s="290"/>
    </row>
    <row r="194" ht="18.75" customHeight="1">
      <c r="B194" s="290"/>
      <c r="C194" s="294"/>
      <c r="D194" s="294"/>
      <c r="E194" s="294"/>
      <c r="F194" s="315"/>
      <c r="G194" s="294"/>
      <c r="H194" s="294"/>
      <c r="I194" s="294"/>
      <c r="J194" s="294"/>
      <c r="K194" s="290"/>
    </row>
    <row r="195" ht="18.75" customHeight="1">
      <c r="B195" s="301"/>
      <c r="C195" s="301"/>
      <c r="D195" s="301"/>
      <c r="E195" s="301"/>
      <c r="F195" s="301"/>
      <c r="G195" s="301"/>
      <c r="H195" s="301"/>
      <c r="I195" s="301"/>
      <c r="J195" s="301"/>
      <c r="K195" s="301"/>
    </row>
    <row r="196" ht="13.5">
      <c r="B196" s="280"/>
      <c r="C196" s="281"/>
      <c r="D196" s="281"/>
      <c r="E196" s="281"/>
      <c r="F196" s="281"/>
      <c r="G196" s="281"/>
      <c r="H196" s="281"/>
      <c r="I196" s="281"/>
      <c r="J196" s="281"/>
      <c r="K196" s="282"/>
    </row>
    <row r="197" ht="21">
      <c r="B197" s="283"/>
      <c r="C197" s="284" t="s">
        <v>908</v>
      </c>
      <c r="D197" s="284"/>
      <c r="E197" s="284"/>
      <c r="F197" s="284"/>
      <c r="G197" s="284"/>
      <c r="H197" s="284"/>
      <c r="I197" s="284"/>
      <c r="J197" s="284"/>
      <c r="K197" s="285"/>
    </row>
    <row r="198" ht="25.5" customHeight="1">
      <c r="B198" s="283"/>
      <c r="C198" s="352" t="s">
        <v>909</v>
      </c>
      <c r="D198" s="352"/>
      <c r="E198" s="352"/>
      <c r="F198" s="352" t="s">
        <v>910</v>
      </c>
      <c r="G198" s="353"/>
      <c r="H198" s="352" t="s">
        <v>911</v>
      </c>
      <c r="I198" s="352"/>
      <c r="J198" s="352"/>
      <c r="K198" s="285"/>
    </row>
    <row r="199" ht="5.25" customHeight="1">
      <c r="B199" s="316"/>
      <c r="C199" s="313"/>
      <c r="D199" s="313"/>
      <c r="E199" s="313"/>
      <c r="F199" s="313"/>
      <c r="G199" s="294"/>
      <c r="H199" s="313"/>
      <c r="I199" s="313"/>
      <c r="J199" s="313"/>
      <c r="K199" s="337"/>
    </row>
    <row r="200" ht="15" customHeight="1">
      <c r="B200" s="316"/>
      <c r="C200" s="294" t="s">
        <v>901</v>
      </c>
      <c r="D200" s="294"/>
      <c r="E200" s="294"/>
      <c r="F200" s="315" t="s">
        <v>45</v>
      </c>
      <c r="G200" s="294"/>
      <c r="H200" s="294" t="s">
        <v>912</v>
      </c>
      <c r="I200" s="294"/>
      <c r="J200" s="294"/>
      <c r="K200" s="337"/>
    </row>
    <row r="201" ht="15" customHeight="1">
      <c r="B201" s="316"/>
      <c r="C201" s="322"/>
      <c r="D201" s="294"/>
      <c r="E201" s="294"/>
      <c r="F201" s="315" t="s">
        <v>46</v>
      </c>
      <c r="G201" s="294"/>
      <c r="H201" s="294" t="s">
        <v>913</v>
      </c>
      <c r="I201" s="294"/>
      <c r="J201" s="294"/>
      <c r="K201" s="337"/>
    </row>
    <row r="202" ht="15" customHeight="1">
      <c r="B202" s="316"/>
      <c r="C202" s="322"/>
      <c r="D202" s="294"/>
      <c r="E202" s="294"/>
      <c r="F202" s="315" t="s">
        <v>49</v>
      </c>
      <c r="G202" s="294"/>
      <c r="H202" s="294" t="s">
        <v>914</v>
      </c>
      <c r="I202" s="294"/>
      <c r="J202" s="294"/>
      <c r="K202" s="337"/>
    </row>
    <row r="203" ht="15" customHeight="1">
      <c r="B203" s="316"/>
      <c r="C203" s="294"/>
      <c r="D203" s="294"/>
      <c r="E203" s="294"/>
      <c r="F203" s="315" t="s">
        <v>47</v>
      </c>
      <c r="G203" s="294"/>
      <c r="H203" s="294" t="s">
        <v>915</v>
      </c>
      <c r="I203" s="294"/>
      <c r="J203" s="294"/>
      <c r="K203" s="337"/>
    </row>
    <row r="204" ht="15" customHeight="1">
      <c r="B204" s="316"/>
      <c r="C204" s="294"/>
      <c r="D204" s="294"/>
      <c r="E204" s="294"/>
      <c r="F204" s="315" t="s">
        <v>48</v>
      </c>
      <c r="G204" s="294"/>
      <c r="H204" s="294" t="s">
        <v>916</v>
      </c>
      <c r="I204" s="294"/>
      <c r="J204" s="294"/>
      <c r="K204" s="337"/>
    </row>
    <row r="205" ht="15" customHeight="1">
      <c r="B205" s="316"/>
      <c r="C205" s="294"/>
      <c r="D205" s="294"/>
      <c r="E205" s="294"/>
      <c r="F205" s="315"/>
      <c r="G205" s="294"/>
      <c r="H205" s="294"/>
      <c r="I205" s="294"/>
      <c r="J205" s="294"/>
      <c r="K205" s="337"/>
    </row>
    <row r="206" ht="15" customHeight="1">
      <c r="B206" s="316"/>
      <c r="C206" s="294" t="s">
        <v>857</v>
      </c>
      <c r="D206" s="294"/>
      <c r="E206" s="294"/>
      <c r="F206" s="315" t="s">
        <v>81</v>
      </c>
      <c r="G206" s="294"/>
      <c r="H206" s="294" t="s">
        <v>917</v>
      </c>
      <c r="I206" s="294"/>
      <c r="J206" s="294"/>
      <c r="K206" s="337"/>
    </row>
    <row r="207" ht="15" customHeight="1">
      <c r="B207" s="316"/>
      <c r="C207" s="322"/>
      <c r="D207" s="294"/>
      <c r="E207" s="294"/>
      <c r="F207" s="315" t="s">
        <v>754</v>
      </c>
      <c r="G207" s="294"/>
      <c r="H207" s="294" t="s">
        <v>755</v>
      </c>
      <c r="I207" s="294"/>
      <c r="J207" s="294"/>
      <c r="K207" s="337"/>
    </row>
    <row r="208" ht="15" customHeight="1">
      <c r="B208" s="316"/>
      <c r="C208" s="294"/>
      <c r="D208" s="294"/>
      <c r="E208" s="294"/>
      <c r="F208" s="315" t="s">
        <v>752</v>
      </c>
      <c r="G208" s="294"/>
      <c r="H208" s="294" t="s">
        <v>918</v>
      </c>
      <c r="I208" s="294"/>
      <c r="J208" s="294"/>
      <c r="K208" s="337"/>
    </row>
    <row r="209" ht="15" customHeight="1">
      <c r="B209" s="354"/>
      <c r="C209" s="322"/>
      <c r="D209" s="322"/>
      <c r="E209" s="322"/>
      <c r="F209" s="315" t="s">
        <v>756</v>
      </c>
      <c r="G209" s="300"/>
      <c r="H209" s="341" t="s">
        <v>757</v>
      </c>
      <c r="I209" s="341"/>
      <c r="J209" s="341"/>
      <c r="K209" s="355"/>
    </row>
    <row r="210" ht="15" customHeight="1">
      <c r="B210" s="354"/>
      <c r="C210" s="322"/>
      <c r="D210" s="322"/>
      <c r="E210" s="322"/>
      <c r="F210" s="315" t="s">
        <v>758</v>
      </c>
      <c r="G210" s="300"/>
      <c r="H210" s="341" t="s">
        <v>725</v>
      </c>
      <c r="I210" s="341"/>
      <c r="J210" s="341"/>
      <c r="K210" s="355"/>
    </row>
    <row r="211" ht="15" customHeight="1">
      <c r="B211" s="354"/>
      <c r="C211" s="322"/>
      <c r="D211" s="322"/>
      <c r="E211" s="322"/>
      <c r="F211" s="356"/>
      <c r="G211" s="300"/>
      <c r="H211" s="357"/>
      <c r="I211" s="357"/>
      <c r="J211" s="357"/>
      <c r="K211" s="355"/>
    </row>
    <row r="212" ht="15" customHeight="1">
      <c r="B212" s="354"/>
      <c r="C212" s="294" t="s">
        <v>881</v>
      </c>
      <c r="D212" s="322"/>
      <c r="E212" s="322"/>
      <c r="F212" s="315">
        <v>1</v>
      </c>
      <c r="G212" s="300"/>
      <c r="H212" s="341" t="s">
        <v>919</v>
      </c>
      <c r="I212" s="341"/>
      <c r="J212" s="341"/>
      <c r="K212" s="355"/>
    </row>
    <row r="213" ht="15" customHeight="1">
      <c r="B213" s="354"/>
      <c r="C213" s="322"/>
      <c r="D213" s="322"/>
      <c r="E213" s="322"/>
      <c r="F213" s="315">
        <v>2</v>
      </c>
      <c r="G213" s="300"/>
      <c r="H213" s="341" t="s">
        <v>920</v>
      </c>
      <c r="I213" s="341"/>
      <c r="J213" s="341"/>
      <c r="K213" s="355"/>
    </row>
    <row r="214" ht="15" customHeight="1">
      <c r="B214" s="354"/>
      <c r="C214" s="322"/>
      <c r="D214" s="322"/>
      <c r="E214" s="322"/>
      <c r="F214" s="315">
        <v>3</v>
      </c>
      <c r="G214" s="300"/>
      <c r="H214" s="341" t="s">
        <v>921</v>
      </c>
      <c r="I214" s="341"/>
      <c r="J214" s="341"/>
      <c r="K214" s="355"/>
    </row>
    <row r="215" ht="15" customHeight="1">
      <c r="B215" s="354"/>
      <c r="C215" s="322"/>
      <c r="D215" s="322"/>
      <c r="E215" s="322"/>
      <c r="F215" s="315">
        <v>4</v>
      </c>
      <c r="G215" s="300"/>
      <c r="H215" s="341" t="s">
        <v>922</v>
      </c>
      <c r="I215" s="341"/>
      <c r="J215" s="341"/>
      <c r="K215" s="355"/>
    </row>
    <row r="216" ht="12.75" customHeight="1">
      <c r="B216" s="358"/>
      <c r="C216" s="359"/>
      <c r="D216" s="359"/>
      <c r="E216" s="359"/>
      <c r="F216" s="359"/>
      <c r="G216" s="359"/>
      <c r="H216" s="359"/>
      <c r="I216" s="359"/>
      <c r="J216" s="359"/>
      <c r="K216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Krchová, Gabriela</dc:creator>
  <cp:lastModifiedBy>Krchová, Gabriela</cp:lastModifiedBy>
  <dcterms:created xsi:type="dcterms:W3CDTF">2019-01-03T12:18:03Z</dcterms:created>
  <dcterms:modified xsi:type="dcterms:W3CDTF">2019-01-03T12:18:12Z</dcterms:modified>
</cp:coreProperties>
</file>